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9045" yWindow="-60" windowWidth="15825" windowHeight="11760" tabRatio="629" activeTab="3"/>
  </bookViews>
  <sheets>
    <sheet name="SUMMARY" sheetId="7" r:id="rId1"/>
    <sheet name="CENA" sheetId="8" r:id="rId2"/>
    <sheet name="KORISNICI" sheetId="4" r:id="rId3"/>
    <sheet name="vendors list" sheetId="13" r:id="rId4"/>
  </sheets>
  <definedNames>
    <definedName name="_xlnm.Print_Area" localSheetId="1">CENA!$A$1:$I$267</definedName>
    <definedName name="_xlnm.Print_Area" localSheetId="2">KORISNICI!$A$1:$BE$276</definedName>
    <definedName name="_xlnm.Print_Area" localSheetId="0">SUMMARY!$A$1:$G$22</definedName>
    <definedName name="_xlnm.Print_Area" localSheetId="3">'vendors list'!$A$1:$I$267</definedName>
    <definedName name="_xlnm.Print_Titles" localSheetId="1">CENA!$1:$3</definedName>
    <definedName name="_xlnm.Print_Titles" localSheetId="2">KORISNICI!$A:$G,KORISNICI!$10:$12</definedName>
    <definedName name="_xlnm.Print_Titles" localSheetId="3">'vendors list'!$1:$3</definedName>
  </definedNames>
  <calcPr calcId="144525"/>
</workbook>
</file>

<file path=xl/calcChain.xml><?xml version="1.0" encoding="utf-8"?>
<calcChain xmlns="http://schemas.openxmlformats.org/spreadsheetml/2006/main">
  <c r="G22" i="4" l="1"/>
  <c r="G15" i="4"/>
  <c r="G16" i="4"/>
  <c r="G17" i="4"/>
  <c r="G18" i="4"/>
  <c r="G19" i="4"/>
  <c r="G20" i="4"/>
  <c r="G21" i="4"/>
  <c r="G23" i="4"/>
  <c r="G24" i="4"/>
  <c r="G25" i="4"/>
  <c r="G26" i="4"/>
  <c r="G27" i="4"/>
  <c r="G28" i="4"/>
  <c r="G29" i="4"/>
  <c r="G32" i="4"/>
  <c r="G33" i="4"/>
  <c r="G34" i="4"/>
  <c r="G35" i="4"/>
  <c r="G36" i="4"/>
  <c r="G37" i="4"/>
  <c r="G38" i="4"/>
  <c r="G39" i="4"/>
  <c r="G40" i="4"/>
  <c r="G41" i="4"/>
  <c r="G42" i="4"/>
  <c r="G43" i="4"/>
  <c r="G44" i="4"/>
  <c r="G45" i="4"/>
  <c r="G46" i="4"/>
  <c r="G47"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4" i="4"/>
  <c r="G85" i="4"/>
  <c r="G86" i="4"/>
  <c r="G87" i="4"/>
  <c r="G88" i="4"/>
  <c r="G89" i="4"/>
  <c r="G90" i="4"/>
  <c r="G91" i="4"/>
  <c r="G92" i="4"/>
  <c r="G93" i="4"/>
  <c r="G94" i="4"/>
  <c r="G95" i="4"/>
  <c r="G98" i="4"/>
  <c r="G99" i="4"/>
  <c r="G100" i="4"/>
  <c r="G101" i="4"/>
  <c r="G102" i="4"/>
  <c r="G103" i="4"/>
  <c r="G104" i="4"/>
  <c r="G105" i="4"/>
  <c r="G106" i="4"/>
  <c r="G107" i="4"/>
  <c r="G108" i="4"/>
  <c r="G109" i="4"/>
  <c r="G110" i="4"/>
  <c r="G111" i="4"/>
  <c r="G114" i="4"/>
  <c r="G115" i="4"/>
  <c r="G116" i="4"/>
  <c r="G117"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61"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1" i="4"/>
  <c r="G192" i="4"/>
  <c r="G193" i="4"/>
  <c r="G194" i="4"/>
  <c r="G195" i="4"/>
  <c r="G196" i="4"/>
  <c r="G197" i="4"/>
  <c r="G198" i="4"/>
  <c r="G199" i="4"/>
  <c r="G201" i="4"/>
  <c r="G202" i="4"/>
  <c r="G203" i="4"/>
  <c r="G204" i="4"/>
  <c r="G205" i="4"/>
  <c r="G206" i="4"/>
  <c r="G207" i="4"/>
  <c r="G208" i="4"/>
  <c r="G209" i="4"/>
  <c r="G210" i="4"/>
  <c r="G212" i="4"/>
  <c r="G213" i="4"/>
  <c r="G214" i="4"/>
  <c r="G218" i="4"/>
  <c r="G219" i="4"/>
  <c r="G220" i="4"/>
  <c r="G221" i="4"/>
  <c r="G222" i="4"/>
  <c r="G223" i="4"/>
  <c r="G224" i="4"/>
  <c r="G225" i="4"/>
  <c r="G226" i="4"/>
  <c r="G227" i="4"/>
  <c r="G228" i="4"/>
  <c r="G229" i="4"/>
  <c r="G231" i="4"/>
  <c r="G232" i="4"/>
  <c r="G233" i="4"/>
  <c r="G234" i="4"/>
  <c r="G235" i="4"/>
  <c r="G236" i="4"/>
  <c r="G237" i="4"/>
  <c r="G238" i="4"/>
  <c r="G239" i="4"/>
  <c r="G240" i="4"/>
  <c r="G242" i="4"/>
  <c r="G243" i="4"/>
  <c r="G244" i="4"/>
  <c r="G245" i="4"/>
  <c r="G246" i="4"/>
  <c r="G247" i="4"/>
  <c r="G248" i="4"/>
  <c r="G249" i="4"/>
  <c r="G250" i="4"/>
  <c r="G251" i="4"/>
  <c r="G252" i="4"/>
  <c r="G253" i="4"/>
  <c r="G254" i="4"/>
  <c r="G255" i="4"/>
  <c r="G256" i="4"/>
  <c r="G258" i="4"/>
  <c r="G259" i="4"/>
  <c r="G260" i="4"/>
  <c r="G262" i="4"/>
  <c r="G263" i="4"/>
  <c r="G264" i="4"/>
  <c r="G265" i="4"/>
  <c r="G266" i="4"/>
  <c r="G267" i="4"/>
  <c r="G268" i="4"/>
  <c r="G269" i="4"/>
  <c r="G271" i="4"/>
  <c r="G272" i="4"/>
  <c r="G273" i="4"/>
  <c r="G274" i="4"/>
  <c r="G275" i="4"/>
  <c r="G14" i="4" l="1"/>
  <c r="T275" i="4" l="1"/>
  <c r="T274" i="4"/>
  <c r="T272" i="4"/>
  <c r="T271" i="4"/>
  <c r="T269" i="4"/>
  <c r="T268" i="4"/>
  <c r="T267" i="4"/>
  <c r="T265" i="4"/>
  <c r="T264" i="4"/>
  <c r="T263" i="4"/>
  <c r="T260" i="4"/>
  <c r="T259" i="4"/>
  <c r="T256" i="4"/>
  <c r="T255" i="4"/>
  <c r="T254" i="4"/>
  <c r="T253" i="4"/>
  <c r="T252" i="4"/>
  <c r="T250" i="4"/>
  <c r="T249" i="4"/>
  <c r="T248" i="4"/>
  <c r="T247" i="4"/>
  <c r="T245" i="4"/>
  <c r="T244" i="4"/>
  <c r="T243" i="4"/>
  <c r="T231" i="4"/>
  <c r="T229" i="4"/>
  <c r="T228" i="4"/>
  <c r="T226" i="4"/>
  <c r="T225" i="4"/>
  <c r="T224" i="4"/>
  <c r="T223" i="4"/>
  <c r="T221" i="4"/>
  <c r="T220" i="4"/>
  <c r="T219" i="4"/>
  <c r="T214" i="4"/>
  <c r="T213" i="4"/>
  <c r="T212" i="4"/>
  <c r="T210" i="4"/>
  <c r="T209" i="4"/>
  <c r="T208" i="4"/>
  <c r="T206" i="4"/>
  <c r="T205" i="4"/>
  <c r="T204" i="4"/>
  <c r="T203" i="4"/>
  <c r="T202" i="4"/>
  <c r="T201" i="4"/>
  <c r="T199" i="4"/>
  <c r="T198" i="4"/>
  <c r="T197" i="4"/>
  <c r="T196" i="4"/>
  <c r="T195" i="4"/>
  <c r="T193" i="4"/>
  <c r="T192" i="4"/>
  <c r="T189" i="4"/>
  <c r="T188" i="4"/>
  <c r="T187" i="4"/>
  <c r="T185" i="4"/>
  <c r="T183" i="4"/>
  <c r="T182" i="4"/>
  <c r="T181" i="4"/>
  <c r="T179" i="4"/>
  <c r="T178" i="4"/>
  <c r="T176" i="4"/>
  <c r="T175" i="4"/>
  <c r="T174" i="4"/>
  <c r="T172" i="4"/>
  <c r="T171" i="4"/>
  <c r="T170" i="4"/>
  <c r="T168" i="4"/>
  <c r="T167" i="4"/>
  <c r="T166" i="4"/>
  <c r="T161" i="4"/>
  <c r="T158" i="4"/>
  <c r="T157" i="4"/>
  <c r="T156" i="4"/>
  <c r="T155" i="4"/>
  <c r="T154" i="4"/>
  <c r="T153" i="4"/>
  <c r="T152" i="4"/>
  <c r="T151" i="4"/>
  <c r="T150" i="4"/>
  <c r="T149" i="4"/>
  <c r="T148" i="4"/>
  <c r="T147" i="4"/>
  <c r="T145" i="4"/>
  <c r="T144" i="4"/>
  <c r="T143" i="4"/>
  <c r="T141" i="4"/>
  <c r="T140" i="4"/>
  <c r="T139" i="4"/>
  <c r="T137" i="4"/>
  <c r="T136" i="4"/>
  <c r="T135" i="4"/>
  <c r="T134" i="4"/>
  <c r="T133" i="4"/>
  <c r="T132" i="4"/>
  <c r="T131" i="4"/>
  <c r="T130" i="4"/>
  <c r="T129" i="4"/>
  <c r="T128" i="4"/>
  <c r="T127" i="4"/>
  <c r="T126" i="4"/>
  <c r="T124" i="4"/>
  <c r="T123" i="4"/>
  <c r="T122" i="4"/>
  <c r="T121" i="4"/>
  <c r="T117" i="4"/>
  <c r="T116" i="4"/>
  <c r="T115" i="4"/>
  <c r="T114" i="4"/>
  <c r="T111" i="4"/>
  <c r="T110" i="4"/>
  <c r="T109" i="4"/>
  <c r="T108" i="4"/>
  <c r="T107" i="4"/>
  <c r="T105" i="4"/>
  <c r="T104" i="4"/>
  <c r="T103" i="4"/>
  <c r="T102" i="4"/>
  <c r="T101" i="4"/>
  <c r="T100" i="4"/>
  <c r="T99" i="4"/>
  <c r="T95" i="4"/>
  <c r="T94" i="4"/>
  <c r="T92" i="4"/>
  <c r="T91" i="4"/>
  <c r="T90" i="4"/>
  <c r="T89" i="4"/>
  <c r="T88" i="4"/>
  <c r="T87" i="4"/>
  <c r="T86" i="4"/>
  <c r="T85" i="4"/>
  <c r="T84" i="4"/>
  <c r="T81" i="4"/>
  <c r="T80" i="4"/>
  <c r="T78" i="4"/>
  <c r="T77" i="4"/>
  <c r="T76" i="4"/>
  <c r="T75" i="4"/>
  <c r="T74" i="4"/>
  <c r="T73" i="4"/>
  <c r="T72" i="4"/>
  <c r="T71" i="4"/>
  <c r="T70" i="4"/>
  <c r="T69" i="4"/>
  <c r="T68" i="4"/>
  <c r="T67" i="4"/>
  <c r="T66" i="4"/>
  <c r="T65" i="4"/>
  <c r="T63" i="4"/>
  <c r="T62" i="4"/>
  <c r="T61" i="4"/>
  <c r="T60" i="4"/>
  <c r="T58" i="4"/>
  <c r="T57" i="4"/>
  <c r="T56" i="4"/>
  <c r="T55" i="4"/>
  <c r="T53" i="4"/>
  <c r="T52" i="4"/>
  <c r="T51" i="4"/>
  <c r="T50" i="4"/>
  <c r="T47" i="4"/>
  <c r="T46" i="4"/>
  <c r="T45" i="4"/>
  <c r="T44" i="4"/>
  <c r="T43" i="4"/>
  <c r="T42" i="4"/>
  <c r="T41" i="4"/>
  <c r="T40" i="4"/>
  <c r="T39" i="4"/>
  <c r="T38" i="4"/>
  <c r="T37" i="4"/>
  <c r="T35" i="4"/>
  <c r="T34" i="4"/>
  <c r="T33" i="4"/>
  <c r="T32" i="4"/>
  <c r="T29" i="4"/>
  <c r="T28" i="4"/>
  <c r="T27" i="4"/>
  <c r="T26" i="4"/>
  <c r="T25" i="4"/>
  <c r="T23" i="4"/>
  <c r="T22" i="4"/>
  <c r="T20" i="4"/>
  <c r="T19" i="4"/>
  <c r="T18" i="4"/>
  <c r="T17" i="4"/>
  <c r="T15" i="4"/>
  <c r="T14" i="4"/>
  <c r="T276" i="4" l="1"/>
  <c r="K66" i="4"/>
  <c r="L66" i="4"/>
  <c r="H275" i="4" l="1"/>
  <c r="H274" i="4"/>
  <c r="H272" i="4"/>
  <c r="H271" i="4"/>
  <c r="H269" i="4"/>
  <c r="H268" i="4"/>
  <c r="H267" i="4"/>
  <c r="H265" i="4"/>
  <c r="H264" i="4"/>
  <c r="H263" i="4"/>
  <c r="H260" i="4"/>
  <c r="H259" i="4"/>
  <c r="H256" i="4"/>
  <c r="H255" i="4"/>
  <c r="H254" i="4"/>
  <c r="H253" i="4"/>
  <c r="H252" i="4"/>
  <c r="H250" i="4"/>
  <c r="H249" i="4"/>
  <c r="H248" i="4"/>
  <c r="H247" i="4"/>
  <c r="H245" i="4"/>
  <c r="H244" i="4"/>
  <c r="H243" i="4"/>
  <c r="H231" i="4"/>
  <c r="H229" i="4"/>
  <c r="H228" i="4"/>
  <c r="H226" i="4"/>
  <c r="H225" i="4"/>
  <c r="H224" i="4"/>
  <c r="H223" i="4"/>
  <c r="H221" i="4"/>
  <c r="H220" i="4"/>
  <c r="H219" i="4"/>
  <c r="H214" i="4"/>
  <c r="H213" i="4"/>
  <c r="H212" i="4"/>
  <c r="H210" i="4"/>
  <c r="H209" i="4"/>
  <c r="H208" i="4"/>
  <c r="H206" i="4"/>
  <c r="H205" i="4"/>
  <c r="H204" i="4"/>
  <c r="H203" i="4"/>
  <c r="H202" i="4"/>
  <c r="H201" i="4"/>
  <c r="H199" i="4"/>
  <c r="H198" i="4"/>
  <c r="H197" i="4"/>
  <c r="H196" i="4"/>
  <c r="H195" i="4"/>
  <c r="H193" i="4"/>
  <c r="H192" i="4"/>
  <c r="H189" i="4"/>
  <c r="H188" i="4"/>
  <c r="H187" i="4"/>
  <c r="H185" i="4"/>
  <c r="H183" i="4"/>
  <c r="H182" i="4"/>
  <c r="H181" i="4"/>
  <c r="H179" i="4"/>
  <c r="H178" i="4"/>
  <c r="H176" i="4"/>
  <c r="H175" i="4"/>
  <c r="H174" i="4"/>
  <c r="H172" i="4"/>
  <c r="H171" i="4"/>
  <c r="H170" i="4"/>
  <c r="H168" i="4"/>
  <c r="H167" i="4"/>
  <c r="H166" i="4"/>
  <c r="H161" i="4"/>
  <c r="H158" i="4"/>
  <c r="H157" i="4"/>
  <c r="H156" i="4"/>
  <c r="H155" i="4"/>
  <c r="H154" i="4"/>
  <c r="H153" i="4"/>
  <c r="H152" i="4"/>
  <c r="H151" i="4"/>
  <c r="H150" i="4"/>
  <c r="H149" i="4"/>
  <c r="H148" i="4"/>
  <c r="H147" i="4"/>
  <c r="H145" i="4"/>
  <c r="H144" i="4"/>
  <c r="H143" i="4"/>
  <c r="H141" i="4"/>
  <c r="H140" i="4"/>
  <c r="H139" i="4"/>
  <c r="H137" i="4"/>
  <c r="H136" i="4"/>
  <c r="H135" i="4"/>
  <c r="H134" i="4"/>
  <c r="H133" i="4"/>
  <c r="H132" i="4"/>
  <c r="H131" i="4"/>
  <c r="H130" i="4"/>
  <c r="H129" i="4"/>
  <c r="H128" i="4"/>
  <c r="H127" i="4"/>
  <c r="H126" i="4"/>
  <c r="H124" i="4"/>
  <c r="H123" i="4"/>
  <c r="H122" i="4"/>
  <c r="H121" i="4"/>
  <c r="H117" i="4"/>
  <c r="H116" i="4"/>
  <c r="H115" i="4"/>
  <c r="H114" i="4"/>
  <c r="H111" i="4"/>
  <c r="H110" i="4"/>
  <c r="H109" i="4"/>
  <c r="H108" i="4"/>
  <c r="H107" i="4"/>
  <c r="H105" i="4"/>
  <c r="H104" i="4"/>
  <c r="H103" i="4"/>
  <c r="H102" i="4"/>
  <c r="H101" i="4"/>
  <c r="H100" i="4"/>
  <c r="H99" i="4"/>
  <c r="H95" i="4"/>
  <c r="H94" i="4"/>
  <c r="H92" i="4"/>
  <c r="H91" i="4"/>
  <c r="H90" i="4"/>
  <c r="H89" i="4"/>
  <c r="H88" i="4"/>
  <c r="H87" i="4"/>
  <c r="H86" i="4"/>
  <c r="H85" i="4"/>
  <c r="H84" i="4"/>
  <c r="H81" i="4"/>
  <c r="H80" i="4"/>
  <c r="H78" i="4"/>
  <c r="H77" i="4"/>
  <c r="H76" i="4"/>
  <c r="H75" i="4"/>
  <c r="H74" i="4"/>
  <c r="H73" i="4"/>
  <c r="H72" i="4"/>
  <c r="H71" i="4"/>
  <c r="H70" i="4"/>
  <c r="H69" i="4"/>
  <c r="H68" i="4"/>
  <c r="H67" i="4"/>
  <c r="H66" i="4"/>
  <c r="H65" i="4"/>
  <c r="H63" i="4"/>
  <c r="H62" i="4"/>
  <c r="H61" i="4"/>
  <c r="H60" i="4"/>
  <c r="H58" i="4"/>
  <c r="H57" i="4"/>
  <c r="H56" i="4"/>
  <c r="H55" i="4"/>
  <c r="H53" i="4"/>
  <c r="H52" i="4"/>
  <c r="H51" i="4"/>
  <c r="H50" i="4"/>
  <c r="H47" i="4"/>
  <c r="H46" i="4"/>
  <c r="H45" i="4"/>
  <c r="H44" i="4"/>
  <c r="H43" i="4"/>
  <c r="H42" i="4"/>
  <c r="H41" i="4"/>
  <c r="H40" i="4"/>
  <c r="H39" i="4"/>
  <c r="H38" i="4"/>
  <c r="H37" i="4"/>
  <c r="H35" i="4"/>
  <c r="H34" i="4"/>
  <c r="H33" i="4"/>
  <c r="H32" i="4"/>
  <c r="H29" i="4"/>
  <c r="H28" i="4"/>
  <c r="H27" i="4"/>
  <c r="H26" i="4"/>
  <c r="H25" i="4"/>
  <c r="H23" i="4"/>
  <c r="H22" i="4"/>
  <c r="H20" i="4"/>
  <c r="H19" i="4"/>
  <c r="H18" i="4"/>
  <c r="H17" i="4"/>
  <c r="H15" i="4"/>
  <c r="H14" i="4"/>
  <c r="BD141" i="4"/>
  <c r="BE89" i="4"/>
  <c r="BE75" i="4"/>
  <c r="BE73" i="4"/>
  <c r="BE72" i="4"/>
  <c r="BE71" i="4"/>
  <c r="BE70" i="4"/>
  <c r="BE69" i="4"/>
  <c r="BE68" i="4"/>
  <c r="BE67" i="4"/>
  <c r="BE66" i="4"/>
  <c r="BE65" i="4"/>
  <c r="BE63" i="4"/>
  <c r="BE62" i="4"/>
  <c r="BE61" i="4"/>
  <c r="BE60" i="4"/>
  <c r="BE29" i="4"/>
  <c r="BE28" i="4"/>
  <c r="BE27" i="4"/>
  <c r="BE26" i="4"/>
  <c r="BE25" i="4"/>
  <c r="BE23" i="4"/>
  <c r="BE22" i="4"/>
  <c r="BE20" i="4"/>
  <c r="BE19" i="4"/>
  <c r="BE18" i="4"/>
  <c r="BE17" i="4"/>
  <c r="BC12" i="4"/>
  <c r="M12" i="4" l="1"/>
  <c r="AZ12" i="4" l="1"/>
  <c r="AW12" i="4"/>
  <c r="AT12" i="4"/>
  <c r="AQ12" i="4"/>
  <c r="AN12" i="4"/>
  <c r="AK12" i="4"/>
  <c r="AH12" i="4"/>
  <c r="AE12" i="4"/>
  <c r="AB12" i="4"/>
  <c r="Y12" i="4"/>
  <c r="V12" i="4"/>
  <c r="S12" i="4"/>
  <c r="P12" i="4"/>
  <c r="J12" i="4"/>
  <c r="BD145" i="4" l="1"/>
  <c r="N145" i="4" l="1"/>
  <c r="N141" i="4"/>
  <c r="O89" i="4"/>
  <c r="O75" i="4"/>
  <c r="O73" i="4"/>
  <c r="O72" i="4"/>
  <c r="O71" i="4"/>
  <c r="O70" i="4"/>
  <c r="O69" i="4"/>
  <c r="O68" i="4"/>
  <c r="O67" i="4"/>
  <c r="O66" i="4"/>
  <c r="O65" i="4"/>
  <c r="O63" i="4"/>
  <c r="O62" i="4"/>
  <c r="O61" i="4"/>
  <c r="O60" i="4"/>
  <c r="O42" i="4"/>
  <c r="O41" i="4"/>
  <c r="O40" i="4"/>
  <c r="O39" i="4"/>
  <c r="O38" i="4"/>
  <c r="O37" i="4"/>
  <c r="O29" i="4"/>
  <c r="O28" i="4"/>
  <c r="O27" i="4"/>
  <c r="O26" i="4"/>
  <c r="O25" i="4"/>
  <c r="O23" i="4"/>
  <c r="O22" i="4"/>
  <c r="O20" i="4"/>
  <c r="O19" i="4"/>
  <c r="O18" i="4"/>
  <c r="O17" i="4"/>
  <c r="AV42" i="4" l="1"/>
  <c r="AV41" i="4"/>
  <c r="AV40" i="4"/>
  <c r="AV39" i="4"/>
  <c r="AV38" i="4"/>
  <c r="AV37" i="4"/>
  <c r="AS42" i="4"/>
  <c r="AS41" i="4"/>
  <c r="AS40" i="4"/>
  <c r="AS39" i="4"/>
  <c r="AS38" i="4"/>
  <c r="AS37" i="4"/>
  <c r="AJ41" i="4"/>
  <c r="AJ40" i="4"/>
  <c r="AJ39" i="4"/>
  <c r="AJ38" i="4"/>
  <c r="AJ37" i="4"/>
  <c r="AG42" i="4"/>
  <c r="AG41" i="4"/>
  <c r="AG40" i="4"/>
  <c r="AG39" i="4"/>
  <c r="AG38" i="4"/>
  <c r="AG37" i="4"/>
  <c r="L42" i="4"/>
  <c r="L41" i="4"/>
  <c r="L40" i="4"/>
  <c r="L39" i="4"/>
  <c r="L38" i="4"/>
  <c r="L37" i="4"/>
  <c r="AJ42" i="4"/>
  <c r="I264" i="13" l="1"/>
  <c r="I257" i="13"/>
  <c r="I253" i="13"/>
  <c r="I249" i="13"/>
  <c r="I242" i="13"/>
  <c r="I237" i="13"/>
  <c r="I233" i="13"/>
  <c r="I228" i="13"/>
  <c r="I223" i="13"/>
  <c r="I218" i="13"/>
  <c r="I213" i="13"/>
  <c r="I209" i="13"/>
  <c r="I198" i="13"/>
  <c r="I185" i="13"/>
  <c r="I182" i="13"/>
  <c r="I177" i="13"/>
  <c r="I175" i="13"/>
  <c r="I171" i="13"/>
  <c r="I168" i="13"/>
  <c r="I164" i="13"/>
  <c r="I160" i="13"/>
  <c r="I156" i="13"/>
  <c r="I137" i="13"/>
  <c r="I133" i="13"/>
  <c r="I129" i="13"/>
  <c r="I116" i="13"/>
  <c r="I111" i="13"/>
  <c r="I97" i="13"/>
  <c r="I89" i="13"/>
  <c r="I84" i="13"/>
  <c r="I70" i="13"/>
  <c r="I55" i="13"/>
  <c r="I50" i="13"/>
  <c r="I45" i="13"/>
  <c r="I27" i="13"/>
  <c r="I15" i="13"/>
  <c r="I12" i="13"/>
  <c r="I7" i="13"/>
  <c r="H264" i="13"/>
  <c r="H257" i="13"/>
  <c r="H253" i="13"/>
  <c r="H249" i="13"/>
  <c r="H242" i="13"/>
  <c r="H237" i="13"/>
  <c r="H233" i="13"/>
  <c r="H228" i="13"/>
  <c r="H223" i="13"/>
  <c r="H218" i="13"/>
  <c r="H213" i="13"/>
  <c r="H209" i="13"/>
  <c r="H198" i="13"/>
  <c r="H185" i="13"/>
  <c r="H182" i="13"/>
  <c r="H177" i="13"/>
  <c r="H175" i="13"/>
  <c r="H171" i="13"/>
  <c r="H168" i="13"/>
  <c r="H164" i="13"/>
  <c r="H160" i="13"/>
  <c r="H156" i="13"/>
  <c r="H137" i="13"/>
  <c r="H133" i="13"/>
  <c r="H129" i="13"/>
  <c r="H116" i="13"/>
  <c r="H111" i="13"/>
  <c r="H97" i="13"/>
  <c r="H89" i="13"/>
  <c r="H84" i="13"/>
  <c r="H70" i="13"/>
  <c r="H55" i="13"/>
  <c r="H50" i="13"/>
  <c r="H45" i="13"/>
  <c r="H27" i="13"/>
  <c r="H15" i="13"/>
  <c r="H12" i="13"/>
  <c r="H7" i="13"/>
  <c r="G264" i="13"/>
  <c r="G257" i="13"/>
  <c r="G253" i="13"/>
  <c r="G249" i="13"/>
  <c r="G242" i="13"/>
  <c r="G237" i="13"/>
  <c r="G233" i="13"/>
  <c r="G228" i="13"/>
  <c r="G223" i="13"/>
  <c r="G218" i="13"/>
  <c r="G213" i="13"/>
  <c r="G209" i="13"/>
  <c r="G198" i="13"/>
  <c r="G185" i="13"/>
  <c r="G182" i="13"/>
  <c r="G177" i="13"/>
  <c r="G175" i="13"/>
  <c r="G171" i="13"/>
  <c r="G168" i="13"/>
  <c r="G164" i="13"/>
  <c r="G160" i="13"/>
  <c r="G156" i="13"/>
  <c r="G137" i="13"/>
  <c r="G133" i="13"/>
  <c r="G129" i="13"/>
  <c r="G116" i="13"/>
  <c r="G111" i="13"/>
  <c r="G97" i="13"/>
  <c r="G89" i="13"/>
  <c r="G84" i="13"/>
  <c r="G70" i="13"/>
  <c r="G55" i="13"/>
  <c r="G50" i="13"/>
  <c r="G45" i="13"/>
  <c r="G27" i="13"/>
  <c r="G15" i="13"/>
  <c r="G12" i="13"/>
  <c r="G7" i="13"/>
  <c r="BD250" i="4" l="1"/>
  <c r="BD214" i="4"/>
  <c r="BD213" i="4"/>
  <c r="BD212" i="4"/>
  <c r="BD210" i="4"/>
  <c r="BD209" i="4"/>
  <c r="BD208" i="4"/>
  <c r="BD206" i="4"/>
  <c r="BD205" i="4"/>
  <c r="BD204" i="4"/>
  <c r="BD203" i="4"/>
  <c r="BD202" i="4"/>
  <c r="BD201" i="4"/>
  <c r="BD199" i="4"/>
  <c r="BD198" i="4"/>
  <c r="BD197" i="4"/>
  <c r="BD196" i="4"/>
  <c r="BD195" i="4"/>
  <c r="BD193" i="4"/>
  <c r="BD192" i="4"/>
  <c r="BD189" i="4"/>
  <c r="BD188" i="4"/>
  <c r="BD187" i="4"/>
  <c r="BD185" i="4"/>
  <c r="BD183" i="4"/>
  <c r="BD182" i="4"/>
  <c r="BD181" i="4"/>
  <c r="BD179" i="4"/>
  <c r="BD178" i="4"/>
  <c r="BD176" i="4"/>
  <c r="BD175" i="4"/>
  <c r="BD174" i="4"/>
  <c r="BD172" i="4"/>
  <c r="BD171" i="4"/>
  <c r="BD170" i="4"/>
  <c r="BD168" i="4"/>
  <c r="BD167" i="4"/>
  <c r="BD166" i="4"/>
  <c r="BD161" i="4"/>
  <c r="BD117" i="4"/>
  <c r="BD116" i="4"/>
  <c r="BD115" i="4"/>
  <c r="BD114" i="4"/>
  <c r="BD109" i="4"/>
  <c r="BD108" i="4"/>
  <c r="BD107" i="4"/>
  <c r="BD105" i="4"/>
  <c r="BD104" i="4"/>
  <c r="BD103" i="4"/>
  <c r="BD102" i="4"/>
  <c r="BD101" i="4"/>
  <c r="BD100" i="4"/>
  <c r="BD99" i="4"/>
  <c r="BD95" i="4"/>
  <c r="BD94" i="4"/>
  <c r="BD92" i="4"/>
  <c r="BD91" i="4"/>
  <c r="BD90" i="4"/>
  <c r="BD89" i="4"/>
  <c r="BD88" i="4"/>
  <c r="BD87" i="4"/>
  <c r="BD86" i="4"/>
  <c r="BD85" i="4"/>
  <c r="BD84" i="4"/>
  <c r="BD81" i="4"/>
  <c r="BD80" i="4"/>
  <c r="BD78" i="4"/>
  <c r="BD77" i="4"/>
  <c r="BD76" i="4"/>
  <c r="BD75" i="4"/>
  <c r="BD74" i="4"/>
  <c r="BD73" i="4"/>
  <c r="BD72" i="4"/>
  <c r="BD71" i="4"/>
  <c r="BD70" i="4"/>
  <c r="BD69" i="4"/>
  <c r="BD68" i="4"/>
  <c r="BD67" i="4"/>
  <c r="BD66" i="4"/>
  <c r="BD65" i="4"/>
  <c r="BD63" i="4"/>
  <c r="BD62" i="4"/>
  <c r="BD61" i="4"/>
  <c r="BD60" i="4"/>
  <c r="BD58" i="4"/>
  <c r="BD57" i="4"/>
  <c r="BD56" i="4"/>
  <c r="BD55" i="4"/>
  <c r="BD53" i="4"/>
  <c r="BD52" i="4"/>
  <c r="BD51" i="4"/>
  <c r="BD50" i="4"/>
  <c r="BD47" i="4"/>
  <c r="BD46" i="4"/>
  <c r="BD45" i="4"/>
  <c r="BD44" i="4"/>
  <c r="BD43" i="4"/>
  <c r="BD42" i="4"/>
  <c r="BD41" i="4"/>
  <c r="BD40" i="4"/>
  <c r="BD39" i="4"/>
  <c r="BD38" i="4"/>
  <c r="BD37" i="4"/>
  <c r="BD35" i="4"/>
  <c r="BD34" i="4"/>
  <c r="BD33" i="4"/>
  <c r="BD32" i="4"/>
  <c r="BD29" i="4"/>
  <c r="BD28" i="4"/>
  <c r="BD27" i="4"/>
  <c r="BD26" i="4"/>
  <c r="BD25" i="4"/>
  <c r="BD23" i="4"/>
  <c r="BD22" i="4"/>
  <c r="BD20" i="4"/>
  <c r="BD19" i="4"/>
  <c r="BD18" i="4"/>
  <c r="BD17" i="4"/>
  <c r="BD15" i="4"/>
  <c r="BD14" i="4"/>
  <c r="BD111" i="4" l="1"/>
  <c r="BD129" i="4"/>
  <c r="BD144" i="4"/>
  <c r="BD158" i="4"/>
  <c r="BD225" i="4"/>
  <c r="BD252" i="4"/>
  <c r="BD275" i="4"/>
  <c r="BD121" i="4"/>
  <c r="BD126" i="4"/>
  <c r="BD130" i="4"/>
  <c r="BD134" i="4"/>
  <c r="BD139" i="4"/>
  <c r="BD147" i="4"/>
  <c r="BD151" i="4"/>
  <c r="BD155" i="4"/>
  <c r="BD221" i="4"/>
  <c r="BD226" i="4"/>
  <c r="BD243" i="4"/>
  <c r="BD248" i="4"/>
  <c r="BD253" i="4"/>
  <c r="BD259" i="4"/>
  <c r="BD265" i="4"/>
  <c r="BD271" i="4"/>
  <c r="BD133" i="4"/>
  <c r="BD150" i="4"/>
  <c r="BD231" i="4"/>
  <c r="BD256" i="4"/>
  <c r="BD264" i="4"/>
  <c r="BD122" i="4"/>
  <c r="BD127" i="4"/>
  <c r="BD131" i="4"/>
  <c r="BD135" i="4"/>
  <c r="BD140" i="4"/>
  <c r="BD148" i="4"/>
  <c r="BD152" i="4"/>
  <c r="BD156" i="4"/>
  <c r="BD223" i="4"/>
  <c r="BD228" i="4"/>
  <c r="BD244" i="4"/>
  <c r="BD249" i="4"/>
  <c r="BD254" i="4"/>
  <c r="BD260" i="4"/>
  <c r="BD267" i="4"/>
  <c r="BD272" i="4"/>
  <c r="BD124" i="4"/>
  <c r="BD137" i="4"/>
  <c r="BD154" i="4"/>
  <c r="BD220" i="4"/>
  <c r="BD247" i="4"/>
  <c r="BD269" i="4"/>
  <c r="BD110" i="4"/>
  <c r="BD123" i="4"/>
  <c r="BD128" i="4"/>
  <c r="BD132" i="4"/>
  <c r="BD136" i="4"/>
  <c r="BD143" i="4"/>
  <c r="BD149" i="4"/>
  <c r="BD153" i="4"/>
  <c r="BD157" i="4"/>
  <c r="BD219" i="4"/>
  <c r="BD224" i="4"/>
  <c r="BD229" i="4"/>
  <c r="BD245" i="4"/>
  <c r="BD255" i="4"/>
  <c r="BD263" i="4"/>
  <c r="BD268" i="4"/>
  <c r="BD274" i="4"/>
  <c r="Z90" i="4"/>
  <c r="W90" i="4"/>
  <c r="Z87" i="4"/>
  <c r="W87" i="4"/>
  <c r="Z91" i="4"/>
  <c r="W91" i="4"/>
  <c r="W99" i="4"/>
  <c r="W103" i="4"/>
  <c r="W108" i="4"/>
  <c r="Z86" i="4"/>
  <c r="W86" i="4"/>
  <c r="W102" i="4"/>
  <c r="Z84" i="4"/>
  <c r="W84" i="4"/>
  <c r="Z88" i="4"/>
  <c r="W88" i="4"/>
  <c r="Z92" i="4"/>
  <c r="W92" i="4"/>
  <c r="W100" i="4"/>
  <c r="W104" i="4"/>
  <c r="W109" i="4"/>
  <c r="Z95" i="4"/>
  <c r="W95" i="4"/>
  <c r="W107" i="4"/>
  <c r="Z85" i="4"/>
  <c r="W85" i="4"/>
  <c r="Z89" i="4"/>
  <c r="W89" i="4"/>
  <c r="Z94" i="4"/>
  <c r="W94" i="4"/>
  <c r="W101" i="4"/>
  <c r="W105" i="4"/>
  <c r="N17" i="4"/>
  <c r="N22" i="4"/>
  <c r="N27" i="4"/>
  <c r="N33" i="4"/>
  <c r="N38" i="4"/>
  <c r="N42" i="4"/>
  <c r="N46" i="4"/>
  <c r="N52" i="4"/>
  <c r="N57" i="4"/>
  <c r="N62" i="4"/>
  <c r="N67" i="4"/>
  <c r="N71" i="4"/>
  <c r="N75" i="4"/>
  <c r="N80" i="4"/>
  <c r="N86" i="4"/>
  <c r="N90" i="4"/>
  <c r="N95" i="4"/>
  <c r="N102" i="4"/>
  <c r="N107" i="4"/>
  <c r="N111" i="4"/>
  <c r="N117" i="4"/>
  <c r="N124" i="4"/>
  <c r="N129" i="4"/>
  <c r="N133" i="4"/>
  <c r="N137" i="4"/>
  <c r="N144" i="4"/>
  <c r="N150" i="4"/>
  <c r="N154" i="4"/>
  <c r="N158" i="4"/>
  <c r="N168" i="4"/>
  <c r="N174" i="4"/>
  <c r="N179" i="4"/>
  <c r="N185" i="4"/>
  <c r="N192" i="4"/>
  <c r="N197" i="4"/>
  <c r="N202" i="4"/>
  <c r="N206" i="4"/>
  <c r="N212" i="4"/>
  <c r="N220" i="4"/>
  <c r="N225" i="4"/>
  <c r="N231" i="4"/>
  <c r="N247" i="4"/>
  <c r="N252" i="4"/>
  <c r="N256" i="4"/>
  <c r="N264" i="4"/>
  <c r="N269" i="4"/>
  <c r="N275" i="4"/>
  <c r="N18" i="4"/>
  <c r="N23" i="4"/>
  <c r="N28" i="4"/>
  <c r="N34" i="4"/>
  <c r="N39" i="4"/>
  <c r="N43" i="4"/>
  <c r="N47" i="4"/>
  <c r="N53" i="4"/>
  <c r="N58" i="4"/>
  <c r="N63" i="4"/>
  <c r="N68" i="4"/>
  <c r="N72" i="4"/>
  <c r="N76" i="4"/>
  <c r="N81" i="4"/>
  <c r="N87" i="4"/>
  <c r="N91" i="4"/>
  <c r="N99" i="4"/>
  <c r="N103" i="4"/>
  <c r="N108" i="4"/>
  <c r="N114" i="4"/>
  <c r="N121" i="4"/>
  <c r="N126" i="4"/>
  <c r="N130" i="4"/>
  <c r="N134" i="4"/>
  <c r="N139" i="4"/>
  <c r="N147" i="4"/>
  <c r="N151" i="4"/>
  <c r="N155" i="4"/>
  <c r="N161" i="4"/>
  <c r="N170" i="4"/>
  <c r="N175" i="4"/>
  <c r="N181" i="4"/>
  <c r="N187" i="4"/>
  <c r="N193" i="4"/>
  <c r="N198" i="4"/>
  <c r="N203" i="4"/>
  <c r="N208" i="4"/>
  <c r="N213" i="4"/>
  <c r="N221" i="4"/>
  <c r="N226" i="4"/>
  <c r="N243" i="4"/>
  <c r="N248" i="4"/>
  <c r="N253" i="4"/>
  <c r="N259" i="4"/>
  <c r="N265" i="4"/>
  <c r="N271" i="4"/>
  <c r="N14" i="4"/>
  <c r="N19" i="4"/>
  <c r="N25" i="4"/>
  <c r="N29" i="4"/>
  <c r="N35" i="4"/>
  <c r="N40" i="4"/>
  <c r="N44" i="4"/>
  <c r="N50" i="4"/>
  <c r="N55" i="4"/>
  <c r="N60" i="4"/>
  <c r="N65" i="4"/>
  <c r="N69" i="4"/>
  <c r="N73" i="4"/>
  <c r="N77" i="4"/>
  <c r="N84" i="4"/>
  <c r="N88" i="4"/>
  <c r="N92" i="4"/>
  <c r="N100" i="4"/>
  <c r="N104" i="4"/>
  <c r="N109" i="4"/>
  <c r="N115" i="4"/>
  <c r="N122" i="4"/>
  <c r="N127" i="4"/>
  <c r="N131" i="4"/>
  <c r="N135" i="4"/>
  <c r="N140" i="4"/>
  <c r="N148" i="4"/>
  <c r="N152" i="4"/>
  <c r="N156" i="4"/>
  <c r="N166" i="4"/>
  <c r="N171" i="4"/>
  <c r="N176" i="4"/>
  <c r="N182" i="4"/>
  <c r="N188" i="4"/>
  <c r="N195" i="4"/>
  <c r="N199" i="4"/>
  <c r="N204" i="4"/>
  <c r="N209" i="4"/>
  <c r="N214" i="4"/>
  <c r="N223" i="4"/>
  <c r="N228" i="4"/>
  <c r="N244" i="4"/>
  <c r="N249" i="4"/>
  <c r="N254" i="4"/>
  <c r="N260" i="4"/>
  <c r="N267" i="4"/>
  <c r="N272" i="4"/>
  <c r="N15" i="4"/>
  <c r="N20" i="4"/>
  <c r="N26" i="4"/>
  <c r="N32" i="4"/>
  <c r="N37" i="4"/>
  <c r="N41" i="4"/>
  <c r="N45" i="4"/>
  <c r="N51" i="4"/>
  <c r="N56" i="4"/>
  <c r="N61" i="4"/>
  <c r="N66" i="4"/>
  <c r="N70" i="4"/>
  <c r="N74" i="4"/>
  <c r="N78" i="4"/>
  <c r="N85" i="4"/>
  <c r="N89" i="4"/>
  <c r="N94" i="4"/>
  <c r="N101" i="4"/>
  <c r="N105" i="4"/>
  <c r="N110" i="4"/>
  <c r="N116" i="4"/>
  <c r="N123" i="4"/>
  <c r="N128" i="4"/>
  <c r="N132" i="4"/>
  <c r="N136" i="4"/>
  <c r="N143" i="4"/>
  <c r="N149" i="4"/>
  <c r="N153" i="4"/>
  <c r="N157" i="4"/>
  <c r="N167" i="4"/>
  <c r="N172" i="4"/>
  <c r="N178" i="4"/>
  <c r="N183" i="4"/>
  <c r="N189" i="4"/>
  <c r="N196" i="4"/>
  <c r="N201" i="4"/>
  <c r="N205" i="4"/>
  <c r="N210" i="4"/>
  <c r="N219" i="4"/>
  <c r="N224" i="4"/>
  <c r="N229" i="4"/>
  <c r="N245" i="4"/>
  <c r="N250" i="4"/>
  <c r="N255" i="4"/>
  <c r="N263" i="4"/>
  <c r="N268" i="4"/>
  <c r="N274" i="4"/>
  <c r="BD276" i="4" l="1"/>
  <c r="N276" i="4"/>
  <c r="M9" i="4" s="1"/>
  <c r="I8" i="4" l="1"/>
  <c r="I7" i="4"/>
  <c r="I6" i="4"/>
  <c r="I5" i="4"/>
  <c r="I2" i="4"/>
  <c r="I3" i="4"/>
  <c r="I4" i="4"/>
  <c r="AU275" i="4"/>
  <c r="AU274" i="4"/>
  <c r="AU272" i="4"/>
  <c r="AU271" i="4"/>
  <c r="AU269" i="4"/>
  <c r="AU268" i="4"/>
  <c r="AU267" i="4"/>
  <c r="AU265" i="4"/>
  <c r="AU264" i="4"/>
  <c r="AU263" i="4"/>
  <c r="AU260" i="4"/>
  <c r="AU259" i="4"/>
  <c r="AU256" i="4"/>
  <c r="AU255" i="4"/>
  <c r="AU254" i="4"/>
  <c r="AU253" i="4"/>
  <c r="AU252" i="4"/>
  <c r="AU250" i="4"/>
  <c r="AU249" i="4"/>
  <c r="AU248" i="4"/>
  <c r="AU247" i="4"/>
  <c r="AU245" i="4"/>
  <c r="AU244" i="4"/>
  <c r="AU243" i="4"/>
  <c r="AU231" i="4"/>
  <c r="AU229" i="4"/>
  <c r="AU228" i="4"/>
  <c r="AU226" i="4"/>
  <c r="AU225" i="4"/>
  <c r="AU224" i="4"/>
  <c r="AU223" i="4"/>
  <c r="AU221" i="4"/>
  <c r="AU220" i="4"/>
  <c r="AU219" i="4"/>
  <c r="AU214" i="4"/>
  <c r="AU213" i="4"/>
  <c r="AU212" i="4"/>
  <c r="AU210" i="4"/>
  <c r="AU209" i="4"/>
  <c r="AU208" i="4"/>
  <c r="AU206" i="4"/>
  <c r="AU205" i="4"/>
  <c r="AU204" i="4"/>
  <c r="AU203" i="4"/>
  <c r="AU202" i="4"/>
  <c r="AU201" i="4"/>
  <c r="AU199" i="4"/>
  <c r="AU198" i="4"/>
  <c r="AU197" i="4"/>
  <c r="AU196" i="4"/>
  <c r="AU195" i="4"/>
  <c r="AU193" i="4"/>
  <c r="AU192" i="4"/>
  <c r="AU189" i="4"/>
  <c r="AU188" i="4"/>
  <c r="AU187" i="4"/>
  <c r="AU185" i="4"/>
  <c r="AU183" i="4"/>
  <c r="AU182" i="4"/>
  <c r="AU181" i="4"/>
  <c r="AU179" i="4"/>
  <c r="AU178" i="4"/>
  <c r="AU176" i="4"/>
  <c r="AU175" i="4"/>
  <c r="AU174" i="4"/>
  <c r="AU172" i="4"/>
  <c r="AU171" i="4"/>
  <c r="AU170" i="4"/>
  <c r="AU168" i="4"/>
  <c r="AU167" i="4"/>
  <c r="AU166" i="4"/>
  <c r="AU161" i="4"/>
  <c r="AU158" i="4"/>
  <c r="AU157" i="4"/>
  <c r="AU156" i="4"/>
  <c r="AU155" i="4"/>
  <c r="AU154" i="4"/>
  <c r="AU153" i="4"/>
  <c r="AU152" i="4"/>
  <c r="AU151" i="4"/>
  <c r="AU150" i="4"/>
  <c r="AU149" i="4"/>
  <c r="AU148" i="4"/>
  <c r="AU147" i="4"/>
  <c r="AU145" i="4"/>
  <c r="AU144" i="4"/>
  <c r="AU143" i="4"/>
  <c r="AU141" i="4"/>
  <c r="AU140" i="4"/>
  <c r="AU139" i="4"/>
  <c r="AU137" i="4"/>
  <c r="AU136" i="4"/>
  <c r="AU135" i="4"/>
  <c r="AU134" i="4"/>
  <c r="AU133" i="4"/>
  <c r="AU132" i="4"/>
  <c r="AU131" i="4"/>
  <c r="AU130" i="4"/>
  <c r="AU129" i="4"/>
  <c r="AU128" i="4"/>
  <c r="AU127" i="4"/>
  <c r="AU126" i="4"/>
  <c r="AU124" i="4"/>
  <c r="AU123" i="4"/>
  <c r="AU122" i="4"/>
  <c r="AU121" i="4"/>
  <c r="AU117" i="4"/>
  <c r="AU116" i="4"/>
  <c r="AU115" i="4"/>
  <c r="AU114" i="4"/>
  <c r="AU111" i="4"/>
  <c r="AU110" i="4"/>
  <c r="AU109" i="4"/>
  <c r="AU108" i="4"/>
  <c r="AU107" i="4"/>
  <c r="AU105" i="4"/>
  <c r="AU104" i="4"/>
  <c r="AU103" i="4"/>
  <c r="AU102" i="4"/>
  <c r="AU101" i="4"/>
  <c r="AU100" i="4"/>
  <c r="AU99" i="4"/>
  <c r="AU95" i="4"/>
  <c r="AU94" i="4"/>
  <c r="AU92" i="4"/>
  <c r="AU91" i="4"/>
  <c r="AU90" i="4"/>
  <c r="AV89" i="4"/>
  <c r="AU89" i="4"/>
  <c r="AU88" i="4"/>
  <c r="AU87" i="4"/>
  <c r="AU86" i="4"/>
  <c r="AU85" i="4"/>
  <c r="AU84" i="4"/>
  <c r="AU81" i="4"/>
  <c r="AU80" i="4"/>
  <c r="AU78" i="4"/>
  <c r="AU77" i="4"/>
  <c r="AU76" i="4"/>
  <c r="AV75" i="4"/>
  <c r="AU75" i="4"/>
  <c r="AU74" i="4"/>
  <c r="AV73" i="4"/>
  <c r="AU73" i="4"/>
  <c r="AV72" i="4"/>
  <c r="AU72" i="4"/>
  <c r="AV71" i="4"/>
  <c r="AU71" i="4"/>
  <c r="AV70" i="4"/>
  <c r="AU70" i="4"/>
  <c r="AV69" i="4"/>
  <c r="AU69" i="4"/>
  <c r="AV68" i="4"/>
  <c r="AU68" i="4"/>
  <c r="AV67" i="4"/>
  <c r="AU67" i="4"/>
  <c r="AV66" i="4"/>
  <c r="AU66" i="4"/>
  <c r="AV65" i="4"/>
  <c r="AU65" i="4"/>
  <c r="AV63" i="4"/>
  <c r="AU63" i="4"/>
  <c r="AV62" i="4"/>
  <c r="AU62" i="4"/>
  <c r="AV61" i="4"/>
  <c r="AU61" i="4"/>
  <c r="AV60" i="4"/>
  <c r="AU60" i="4"/>
  <c r="AU58" i="4"/>
  <c r="AU57" i="4"/>
  <c r="AU56" i="4"/>
  <c r="AU55" i="4"/>
  <c r="AU53" i="4"/>
  <c r="AU52" i="4"/>
  <c r="AU51" i="4"/>
  <c r="AU50" i="4"/>
  <c r="AU47" i="4"/>
  <c r="AU46" i="4"/>
  <c r="AU45" i="4"/>
  <c r="AU44" i="4"/>
  <c r="AU43" i="4"/>
  <c r="AU42" i="4"/>
  <c r="AU41" i="4"/>
  <c r="AU40" i="4"/>
  <c r="AU39" i="4"/>
  <c r="AU38" i="4"/>
  <c r="AU37" i="4"/>
  <c r="AU35" i="4"/>
  <c r="AU34" i="4"/>
  <c r="AU33" i="4"/>
  <c r="AU32" i="4"/>
  <c r="AV29" i="4"/>
  <c r="AU29" i="4"/>
  <c r="AV28" i="4"/>
  <c r="AU28" i="4"/>
  <c r="AV27" i="4"/>
  <c r="AU27" i="4"/>
  <c r="AV26" i="4"/>
  <c r="AU26" i="4"/>
  <c r="AV25" i="4"/>
  <c r="AU25" i="4"/>
  <c r="AV23" i="4"/>
  <c r="AU23" i="4"/>
  <c r="AV22" i="4"/>
  <c r="AU22" i="4"/>
  <c r="AV20" i="4"/>
  <c r="AU20" i="4"/>
  <c r="AV19" i="4"/>
  <c r="AU19" i="4"/>
  <c r="AV18" i="4"/>
  <c r="AU18" i="4"/>
  <c r="AV17" i="4"/>
  <c r="AU17" i="4"/>
  <c r="AU15" i="4"/>
  <c r="AU14" i="4"/>
  <c r="AX275" i="4"/>
  <c r="AX274" i="4"/>
  <c r="AX272" i="4"/>
  <c r="AX271" i="4"/>
  <c r="AX269" i="4"/>
  <c r="AX268" i="4"/>
  <c r="AX267" i="4"/>
  <c r="AX265" i="4"/>
  <c r="AX264" i="4"/>
  <c r="AX263" i="4"/>
  <c r="AX260" i="4"/>
  <c r="AX259" i="4"/>
  <c r="AX256" i="4"/>
  <c r="AX255" i="4"/>
  <c r="AX254" i="4"/>
  <c r="AX253" i="4"/>
  <c r="AX252" i="4"/>
  <c r="AX250" i="4"/>
  <c r="AX249" i="4"/>
  <c r="AX248" i="4"/>
  <c r="AX247" i="4"/>
  <c r="AX245" i="4"/>
  <c r="AX244" i="4"/>
  <c r="AX243" i="4"/>
  <c r="AX231" i="4"/>
  <c r="AX229" i="4"/>
  <c r="AX228" i="4"/>
  <c r="AX226" i="4"/>
  <c r="AX225" i="4"/>
  <c r="AX224" i="4"/>
  <c r="AX223" i="4"/>
  <c r="AX221" i="4"/>
  <c r="AX220" i="4"/>
  <c r="AX219" i="4"/>
  <c r="AX214" i="4"/>
  <c r="AX213" i="4"/>
  <c r="AX212" i="4"/>
  <c r="AX210" i="4"/>
  <c r="AX209" i="4"/>
  <c r="AX208" i="4"/>
  <c r="AX206" i="4"/>
  <c r="AX205" i="4"/>
  <c r="AX204" i="4"/>
  <c r="AX203" i="4"/>
  <c r="AX202" i="4"/>
  <c r="AX201" i="4"/>
  <c r="AX199" i="4"/>
  <c r="AX198" i="4"/>
  <c r="AX197" i="4"/>
  <c r="AX196" i="4"/>
  <c r="AX195" i="4"/>
  <c r="AX193" i="4"/>
  <c r="AX192" i="4"/>
  <c r="AX189" i="4"/>
  <c r="AX188" i="4"/>
  <c r="AX187" i="4"/>
  <c r="AX185" i="4"/>
  <c r="AX183" i="4"/>
  <c r="AX182" i="4"/>
  <c r="AX181" i="4"/>
  <c r="AX179" i="4"/>
  <c r="AX178" i="4"/>
  <c r="AX176" i="4"/>
  <c r="AX175" i="4"/>
  <c r="AX174" i="4"/>
  <c r="AX172" i="4"/>
  <c r="AX171" i="4"/>
  <c r="AX170" i="4"/>
  <c r="AX168" i="4"/>
  <c r="AX167" i="4"/>
  <c r="AX166" i="4"/>
  <c r="AX161" i="4"/>
  <c r="AX158" i="4"/>
  <c r="AX157" i="4"/>
  <c r="AX156" i="4"/>
  <c r="AX155" i="4"/>
  <c r="AX154" i="4"/>
  <c r="AX153" i="4"/>
  <c r="AX152" i="4"/>
  <c r="AX151" i="4"/>
  <c r="AX150" i="4"/>
  <c r="AX149" i="4"/>
  <c r="AX148" i="4"/>
  <c r="AX147" i="4"/>
  <c r="AX145" i="4"/>
  <c r="AX144" i="4"/>
  <c r="AX143" i="4"/>
  <c r="AX141" i="4"/>
  <c r="AX140" i="4"/>
  <c r="AX139" i="4"/>
  <c r="AX137" i="4"/>
  <c r="AX136" i="4"/>
  <c r="AX135" i="4"/>
  <c r="AX134" i="4"/>
  <c r="AX133" i="4"/>
  <c r="AX132" i="4"/>
  <c r="AX131" i="4"/>
  <c r="AX130" i="4"/>
  <c r="AX129" i="4"/>
  <c r="AX128" i="4"/>
  <c r="AX127" i="4"/>
  <c r="AX126" i="4"/>
  <c r="AX124" i="4"/>
  <c r="AX123" i="4"/>
  <c r="AX122" i="4"/>
  <c r="AX121" i="4"/>
  <c r="AX117" i="4"/>
  <c r="AX116" i="4"/>
  <c r="AX115" i="4"/>
  <c r="AX114" i="4"/>
  <c r="AX111" i="4"/>
  <c r="AX110" i="4"/>
  <c r="AX109" i="4"/>
  <c r="AX108" i="4"/>
  <c r="AX107" i="4"/>
  <c r="AX105" i="4"/>
  <c r="AX104" i="4"/>
  <c r="AX103" i="4"/>
  <c r="AX102" i="4"/>
  <c r="AX101" i="4"/>
  <c r="AX100" i="4"/>
  <c r="AX99" i="4"/>
  <c r="AX95" i="4"/>
  <c r="AX94" i="4"/>
  <c r="AX92" i="4"/>
  <c r="AX91" i="4"/>
  <c r="AX90" i="4"/>
  <c r="AY89" i="4"/>
  <c r="AX89" i="4"/>
  <c r="AX88" i="4"/>
  <c r="AX87" i="4"/>
  <c r="AX86" i="4"/>
  <c r="AX85" i="4"/>
  <c r="AX84" i="4"/>
  <c r="AX81" i="4"/>
  <c r="AX80" i="4"/>
  <c r="AX78" i="4"/>
  <c r="AX77" i="4"/>
  <c r="AX76" i="4"/>
  <c r="AY75" i="4"/>
  <c r="AX75" i="4"/>
  <c r="AX74" i="4"/>
  <c r="AY73" i="4"/>
  <c r="AX73" i="4"/>
  <c r="AY72" i="4"/>
  <c r="AX72" i="4"/>
  <c r="AY71" i="4"/>
  <c r="AX71" i="4"/>
  <c r="AY70" i="4"/>
  <c r="AX70" i="4"/>
  <c r="AY69" i="4"/>
  <c r="AX69" i="4"/>
  <c r="AY68" i="4"/>
  <c r="AX68" i="4"/>
  <c r="AY67" i="4"/>
  <c r="AX67" i="4"/>
  <c r="AY66" i="4"/>
  <c r="AX66" i="4"/>
  <c r="AY65" i="4"/>
  <c r="AX65" i="4"/>
  <c r="AY63" i="4"/>
  <c r="AX63" i="4"/>
  <c r="AY62" i="4"/>
  <c r="AX62" i="4"/>
  <c r="AY61" i="4"/>
  <c r="AX61" i="4"/>
  <c r="AY60" i="4"/>
  <c r="AX60" i="4"/>
  <c r="AX58" i="4"/>
  <c r="AX57" i="4"/>
  <c r="AX56" i="4"/>
  <c r="AX55" i="4"/>
  <c r="AX53" i="4"/>
  <c r="AX52" i="4"/>
  <c r="AX51" i="4"/>
  <c r="AX50" i="4"/>
  <c r="AX47" i="4"/>
  <c r="AX46" i="4"/>
  <c r="AX45" i="4"/>
  <c r="AX44" i="4"/>
  <c r="AX43" i="4"/>
  <c r="AX42" i="4"/>
  <c r="AX41" i="4"/>
  <c r="AX40" i="4"/>
  <c r="AX39" i="4"/>
  <c r="AX38" i="4"/>
  <c r="AX37" i="4"/>
  <c r="AX35" i="4"/>
  <c r="AX34" i="4"/>
  <c r="AX33" i="4"/>
  <c r="AX32" i="4"/>
  <c r="AY29" i="4"/>
  <c r="AX29" i="4"/>
  <c r="AY28" i="4"/>
  <c r="AX28" i="4"/>
  <c r="AY27" i="4"/>
  <c r="AX27" i="4"/>
  <c r="AY26" i="4"/>
  <c r="AX26" i="4"/>
  <c r="AY25" i="4"/>
  <c r="AX25" i="4"/>
  <c r="AY23" i="4"/>
  <c r="AX23" i="4"/>
  <c r="AY22" i="4"/>
  <c r="AX22" i="4"/>
  <c r="AY20" i="4"/>
  <c r="AX20" i="4"/>
  <c r="AY19" i="4"/>
  <c r="AX19" i="4"/>
  <c r="AY18" i="4"/>
  <c r="AX18" i="4"/>
  <c r="AY17" i="4"/>
  <c r="AX17" i="4"/>
  <c r="AX15" i="4"/>
  <c r="AX14" i="4"/>
  <c r="AU276" i="4" l="1"/>
  <c r="AT9" i="4" s="1"/>
  <c r="AX276" i="4"/>
  <c r="AW9" i="4" s="1"/>
  <c r="I166" i="4" l="1"/>
  <c r="H157" i="8"/>
  <c r="I157" i="8" s="1"/>
  <c r="I176" i="4"/>
  <c r="H167" i="8"/>
  <c r="I167" i="8" s="1"/>
  <c r="I195" i="4"/>
  <c r="H186" i="8"/>
  <c r="I186" i="8" s="1"/>
  <c r="I167" i="4"/>
  <c r="H158" i="8"/>
  <c r="I158" i="8" s="1"/>
  <c r="I178" i="4"/>
  <c r="H169" i="8"/>
  <c r="I169" i="8" s="1"/>
  <c r="I189" i="4"/>
  <c r="H180" i="8"/>
  <c r="I180" i="8" s="1"/>
  <c r="I168" i="4"/>
  <c r="H159" i="8"/>
  <c r="I159" i="8" s="1"/>
  <c r="I174" i="4"/>
  <c r="H165" i="8"/>
  <c r="I165" i="8" s="1"/>
  <c r="I179" i="4"/>
  <c r="H170" i="8"/>
  <c r="I170" i="8" s="1"/>
  <c r="I185" i="4"/>
  <c r="H176" i="8"/>
  <c r="I176" i="8" s="1"/>
  <c r="I192" i="4"/>
  <c r="H183" i="8"/>
  <c r="I183" i="8" s="1"/>
  <c r="I111" i="4"/>
  <c r="H102" i="8"/>
  <c r="I102" i="8" s="1"/>
  <c r="I171" i="4"/>
  <c r="H162" i="8"/>
  <c r="I162" i="8" s="1"/>
  <c r="I182" i="4"/>
  <c r="H173" i="8"/>
  <c r="I173" i="8" s="1"/>
  <c r="I188" i="4"/>
  <c r="H179" i="8"/>
  <c r="I179" i="8" s="1"/>
  <c r="I172" i="4"/>
  <c r="H163" i="8"/>
  <c r="I163" i="8" s="1"/>
  <c r="I183" i="4"/>
  <c r="H174" i="8"/>
  <c r="I174" i="8" s="1"/>
  <c r="I110" i="4"/>
  <c r="H101" i="8"/>
  <c r="I101" i="8" s="1"/>
  <c r="I170" i="4"/>
  <c r="H161" i="8"/>
  <c r="I161" i="8" s="1"/>
  <c r="I175" i="4"/>
  <c r="H166" i="8"/>
  <c r="I166" i="8" s="1"/>
  <c r="I181" i="4"/>
  <c r="H172" i="8"/>
  <c r="I172" i="8" s="1"/>
  <c r="I187" i="4"/>
  <c r="H178" i="8"/>
  <c r="I178" i="8" s="1"/>
  <c r="I267" i="4"/>
  <c r="H258" i="8"/>
  <c r="I258" i="8" s="1"/>
  <c r="I272" i="4"/>
  <c r="H263" i="8"/>
  <c r="I263" i="8" s="1"/>
  <c r="I219" i="4"/>
  <c r="H210" i="8"/>
  <c r="I210" i="8" s="1"/>
  <c r="I229" i="4"/>
  <c r="H220" i="8"/>
  <c r="I220" i="8" s="1"/>
  <c r="I263" i="4"/>
  <c r="H254" i="8"/>
  <c r="I254" i="8" s="1"/>
  <c r="I268" i="4"/>
  <c r="H259" i="8"/>
  <c r="I259" i="8" s="1"/>
  <c r="I274" i="4"/>
  <c r="H265" i="8"/>
  <c r="I265" i="8" s="1"/>
  <c r="I220" i="4"/>
  <c r="H211" i="8"/>
  <c r="I211" i="8" s="1"/>
  <c r="I264" i="4"/>
  <c r="H255" i="8"/>
  <c r="I255" i="8" s="1"/>
  <c r="I269" i="4"/>
  <c r="H260" i="8"/>
  <c r="I260" i="8" s="1"/>
  <c r="I275" i="4"/>
  <c r="H266" i="8"/>
  <c r="I266" i="8" s="1"/>
  <c r="I221" i="4"/>
  <c r="H212" i="8"/>
  <c r="I212" i="8" s="1"/>
  <c r="I265" i="4"/>
  <c r="H256" i="8"/>
  <c r="I256" i="8" s="1"/>
  <c r="I271" i="4"/>
  <c r="H262" i="8"/>
  <c r="I262" i="8" s="1"/>
  <c r="I95" i="4"/>
  <c r="H86" i="8"/>
  <c r="I86" i="8" s="1"/>
  <c r="I55" i="4"/>
  <c r="H46" i="8"/>
  <c r="I46" i="8" s="1"/>
  <c r="I67" i="4"/>
  <c r="H58" i="8"/>
  <c r="I58" i="8" s="1"/>
  <c r="I58" i="4"/>
  <c r="H49" i="8"/>
  <c r="I49" i="8" s="1"/>
  <c r="I63" i="4"/>
  <c r="H54" i="8"/>
  <c r="I54" i="8" s="1"/>
  <c r="I60" i="4"/>
  <c r="H51" i="8"/>
  <c r="I51" i="8" s="1"/>
  <c r="I65" i="4"/>
  <c r="H56" i="8"/>
  <c r="I56" i="8" s="1"/>
  <c r="I56" i="4"/>
  <c r="H47" i="8"/>
  <c r="I47" i="8" s="1"/>
  <c r="I61" i="4"/>
  <c r="H52" i="8"/>
  <c r="I52" i="8" s="1"/>
  <c r="I66" i="4"/>
  <c r="H57" i="8"/>
  <c r="I57" i="8" s="1"/>
  <c r="I37" i="4"/>
  <c r="H28" i="8"/>
  <c r="I28" i="8" s="1"/>
  <c r="I33" i="4"/>
  <c r="H24" i="8"/>
  <c r="I24" i="8" s="1"/>
  <c r="I35" i="4"/>
  <c r="H26" i="8"/>
  <c r="I26" i="8" s="1"/>
  <c r="I28" i="4"/>
  <c r="H19" i="8"/>
  <c r="I19" i="8" s="1"/>
  <c r="I29" i="4"/>
  <c r="H20" i="8"/>
  <c r="I20" i="8" s="1"/>
  <c r="I23" i="4"/>
  <c r="H14" i="8"/>
  <c r="I14" i="8" s="1"/>
  <c r="I213" i="4"/>
  <c r="H204" i="8"/>
  <c r="I204" i="8" s="1"/>
  <c r="I214" i="4"/>
  <c r="H205" i="8"/>
  <c r="I205" i="8" s="1"/>
  <c r="I212" i="4"/>
  <c r="H203" i="8"/>
  <c r="I203" i="8" s="1"/>
  <c r="I124" i="4"/>
  <c r="H115" i="8"/>
  <c r="I115" i="8" s="1"/>
  <c r="I122" i="4"/>
  <c r="H113" i="8"/>
  <c r="I113" i="8" s="1"/>
  <c r="I71" i="4"/>
  <c r="H62" i="8"/>
  <c r="I62" i="8" s="1"/>
  <c r="I68" i="4"/>
  <c r="H59" i="8"/>
  <c r="I59" i="8" s="1"/>
  <c r="I69" i="4"/>
  <c r="H60" i="8"/>
  <c r="I60" i="8" s="1"/>
  <c r="I73" i="4"/>
  <c r="H64" i="8"/>
  <c r="I64" i="8" s="1"/>
  <c r="I72" i="4"/>
  <c r="H63" i="8"/>
  <c r="I63" i="8" s="1"/>
  <c r="I70" i="4"/>
  <c r="H61" i="8"/>
  <c r="I61" i="8" s="1"/>
  <c r="I62" i="4"/>
  <c r="H53" i="8"/>
  <c r="I53" i="8" s="1"/>
  <c r="I57" i="4"/>
  <c r="H48" i="8"/>
  <c r="I48" i="8" s="1"/>
  <c r="I52" i="4"/>
  <c r="H43" i="8"/>
  <c r="I43" i="8" s="1"/>
  <c r="I50" i="4"/>
  <c r="H41" i="8"/>
  <c r="I41" i="8" s="1"/>
  <c r="I53" i="4"/>
  <c r="H44" i="8"/>
  <c r="I44" i="8" s="1"/>
  <c r="I25" i="4"/>
  <c r="H16" i="8"/>
  <c r="I16" i="8" s="1"/>
  <c r="I199" i="4"/>
  <c r="H190" i="8"/>
  <c r="I190" i="8" s="1"/>
  <c r="I197" i="4"/>
  <c r="H188" i="8"/>
  <c r="I188" i="8" s="1"/>
  <c r="I196" i="4"/>
  <c r="H187" i="8"/>
  <c r="I187" i="8" s="1"/>
  <c r="I198" i="4"/>
  <c r="H189" i="8"/>
  <c r="I189" i="8" s="1"/>
  <c r="I193" i="4"/>
  <c r="H184" i="8"/>
  <c r="I184" i="8" s="1"/>
  <c r="I161" i="4"/>
  <c r="H152" i="8"/>
  <c r="I152" i="8" s="1"/>
  <c r="I38" i="4"/>
  <c r="H29" i="8"/>
  <c r="I29" i="8" s="1"/>
  <c r="I39" i="4"/>
  <c r="H30" i="8"/>
  <c r="I30" i="8" s="1"/>
  <c r="I40" i="4"/>
  <c r="H31" i="8"/>
  <c r="I31" i="8" s="1"/>
  <c r="I44" i="4"/>
  <c r="H35" i="8"/>
  <c r="I35" i="8" s="1"/>
  <c r="I42" i="4"/>
  <c r="H33" i="8"/>
  <c r="I33" i="8" s="1"/>
  <c r="I43" i="4"/>
  <c r="H34" i="8"/>
  <c r="I34" i="8" s="1"/>
  <c r="I41" i="4"/>
  <c r="H32" i="8"/>
  <c r="I32" i="8" s="1"/>
  <c r="I45" i="4"/>
  <c r="H36" i="8"/>
  <c r="I36" i="8" s="1"/>
  <c r="I32" i="4"/>
  <c r="H23" i="8"/>
  <c r="I23" i="8" s="1"/>
  <c r="I26" i="4"/>
  <c r="H17" i="8"/>
  <c r="I17" i="8" s="1"/>
  <c r="I22" i="4"/>
  <c r="H13" i="8"/>
  <c r="I13" i="8" s="1"/>
  <c r="I17" i="4"/>
  <c r="H8" i="8"/>
  <c r="I8" i="8" s="1"/>
  <c r="I18" i="4"/>
  <c r="H9" i="8"/>
  <c r="I9" i="8" s="1"/>
  <c r="I19" i="4"/>
  <c r="H10" i="8"/>
  <c r="I10" i="8" s="1"/>
  <c r="I20" i="4"/>
  <c r="H11" i="8"/>
  <c r="I11" i="8" s="1"/>
  <c r="I148" i="4"/>
  <c r="H139" i="8"/>
  <c r="I139" i="8" s="1"/>
  <c r="I147" i="4"/>
  <c r="H138" i="8"/>
  <c r="I138" i="8" s="1"/>
  <c r="I143" i="4"/>
  <c r="H134" i="8"/>
  <c r="I134" i="8" s="1"/>
  <c r="I144" i="4"/>
  <c r="H135" i="8"/>
  <c r="I135" i="8" s="1"/>
  <c r="I145" i="4"/>
  <c r="H136" i="8"/>
  <c r="I136" i="8" s="1"/>
  <c r="I140" i="4"/>
  <c r="H131" i="8"/>
  <c r="I131" i="8" s="1"/>
  <c r="I139" i="4"/>
  <c r="H130" i="8"/>
  <c r="I130" i="8" s="1"/>
  <c r="I141" i="4"/>
  <c r="H132" i="8"/>
  <c r="I132" i="8" s="1"/>
  <c r="I128" i="4"/>
  <c r="H119" i="8"/>
  <c r="I119" i="8" s="1"/>
  <c r="I126" i="4"/>
  <c r="H117" i="8"/>
  <c r="I117" i="8" s="1"/>
  <c r="I127" i="4"/>
  <c r="H118" i="8"/>
  <c r="I118" i="8" s="1"/>
  <c r="I121" i="4"/>
  <c r="H112" i="8"/>
  <c r="I112" i="8" s="1"/>
  <c r="I107" i="4"/>
  <c r="H98" i="8"/>
  <c r="I98" i="8" s="1"/>
  <c r="I108" i="4"/>
  <c r="H99" i="8"/>
  <c r="I99" i="8" s="1"/>
  <c r="I109" i="4"/>
  <c r="H100" i="8"/>
  <c r="I100" i="8" s="1"/>
  <c r="I99" i="4"/>
  <c r="H90" i="8"/>
  <c r="I90" i="8" s="1"/>
  <c r="I104" i="4"/>
  <c r="H95" i="8"/>
  <c r="I95" i="8" s="1"/>
  <c r="I102" i="4"/>
  <c r="H93" i="8"/>
  <c r="I93" i="8" s="1"/>
  <c r="I103" i="4"/>
  <c r="H94" i="8"/>
  <c r="I94" i="8" s="1"/>
  <c r="I100" i="4"/>
  <c r="H91" i="8"/>
  <c r="I91" i="8" s="1"/>
  <c r="I101" i="4"/>
  <c r="H92" i="8"/>
  <c r="I92" i="8" s="1"/>
  <c r="I105" i="4"/>
  <c r="H96" i="8"/>
  <c r="I96" i="8" s="1"/>
  <c r="I76" i="4"/>
  <c r="H67" i="8"/>
  <c r="I67" i="8" s="1"/>
  <c r="I77" i="4"/>
  <c r="H68" i="8"/>
  <c r="I68" i="8" s="1"/>
  <c r="I74" i="4"/>
  <c r="H65" i="8"/>
  <c r="I65" i="8" s="1"/>
  <c r="I78" i="4"/>
  <c r="H69" i="8"/>
  <c r="I69" i="8" s="1"/>
  <c r="I46" i="4"/>
  <c r="H37" i="8"/>
  <c r="I37" i="8" s="1"/>
  <c r="I47" i="4"/>
  <c r="H38" i="8"/>
  <c r="I38" i="8" s="1"/>
  <c r="I34" i="4"/>
  <c r="H25" i="8"/>
  <c r="I25" i="8" s="1"/>
  <c r="I15" i="4"/>
  <c r="H6" i="8"/>
  <c r="I6" i="8" s="1"/>
  <c r="I260" i="4"/>
  <c r="H251" i="8"/>
  <c r="I251" i="8" s="1"/>
  <c r="I259" i="4"/>
  <c r="H250" i="8"/>
  <c r="I250" i="8" s="1"/>
  <c r="I254" i="4"/>
  <c r="H245" i="8"/>
  <c r="I245" i="8" s="1"/>
  <c r="I255" i="4"/>
  <c r="H246" i="8"/>
  <c r="I246" i="8" s="1"/>
  <c r="I252" i="4"/>
  <c r="H243" i="8"/>
  <c r="I243" i="8" s="1"/>
  <c r="I256" i="4"/>
  <c r="H247" i="8"/>
  <c r="I247" i="8" s="1"/>
  <c r="I253" i="4"/>
  <c r="H244" i="8"/>
  <c r="I244" i="8" s="1"/>
  <c r="I250" i="4"/>
  <c r="H241" i="8"/>
  <c r="I241" i="8" s="1"/>
  <c r="I247" i="4"/>
  <c r="H238" i="8"/>
  <c r="I238" i="8" s="1"/>
  <c r="I249" i="4"/>
  <c r="H240" i="8"/>
  <c r="I240" i="8" s="1"/>
  <c r="I248" i="4"/>
  <c r="H239" i="8"/>
  <c r="I239" i="8" s="1"/>
  <c r="I244" i="4"/>
  <c r="H235" i="8"/>
  <c r="I235" i="8" s="1"/>
  <c r="I245" i="4"/>
  <c r="H236" i="8"/>
  <c r="I236" i="8" s="1"/>
  <c r="I243" i="4"/>
  <c r="H234" i="8"/>
  <c r="I234" i="8" s="1"/>
  <c r="I231" i="4"/>
  <c r="H222" i="8"/>
  <c r="I222" i="8" s="1"/>
  <c r="I228" i="4"/>
  <c r="H219" i="8"/>
  <c r="I219" i="8" s="1"/>
  <c r="I223" i="4"/>
  <c r="H214" i="8"/>
  <c r="I214" i="8" s="1"/>
  <c r="I225" i="4"/>
  <c r="H216" i="8"/>
  <c r="I216" i="8" s="1"/>
  <c r="I224" i="4"/>
  <c r="H215" i="8"/>
  <c r="I215" i="8" s="1"/>
  <c r="I226" i="4"/>
  <c r="H217" i="8"/>
  <c r="I217" i="8" s="1"/>
  <c r="I209" i="4"/>
  <c r="H200" i="8"/>
  <c r="I200" i="8" s="1"/>
  <c r="I210" i="4"/>
  <c r="H201" i="8"/>
  <c r="I201" i="8" s="1"/>
  <c r="I208" i="4"/>
  <c r="H199" i="8"/>
  <c r="I199" i="8" s="1"/>
  <c r="I206" i="4"/>
  <c r="H197" i="8"/>
  <c r="I197" i="8" s="1"/>
  <c r="I204" i="4"/>
  <c r="H195" i="8"/>
  <c r="I195" i="8" s="1"/>
  <c r="I201" i="4"/>
  <c r="H192" i="8"/>
  <c r="I192" i="8" s="1"/>
  <c r="I205" i="4"/>
  <c r="H196" i="8"/>
  <c r="I196" i="8" s="1"/>
  <c r="I202" i="4"/>
  <c r="H193" i="8"/>
  <c r="I193" i="8" s="1"/>
  <c r="I203" i="4"/>
  <c r="H194" i="8"/>
  <c r="I194" i="8" s="1"/>
  <c r="I156" i="4"/>
  <c r="H147" i="8"/>
  <c r="I147" i="8" s="1"/>
  <c r="I149" i="4"/>
  <c r="H140" i="8"/>
  <c r="I140" i="8" s="1"/>
  <c r="I153" i="4"/>
  <c r="H144" i="8"/>
  <c r="I144" i="8" s="1"/>
  <c r="I150" i="4"/>
  <c r="H141" i="8"/>
  <c r="I141" i="8" s="1"/>
  <c r="I154" i="4"/>
  <c r="H145" i="8"/>
  <c r="I145" i="8" s="1"/>
  <c r="I158" i="4"/>
  <c r="H149" i="8"/>
  <c r="I149" i="8" s="1"/>
  <c r="I152" i="4"/>
  <c r="H143" i="8"/>
  <c r="I143" i="8" s="1"/>
  <c r="I157" i="4"/>
  <c r="H148" i="8"/>
  <c r="I148" i="8" s="1"/>
  <c r="I151" i="4"/>
  <c r="H142" i="8"/>
  <c r="I142" i="8" s="1"/>
  <c r="I155" i="4"/>
  <c r="H146" i="8"/>
  <c r="I146" i="8" s="1"/>
  <c r="I129" i="4"/>
  <c r="H120" i="8"/>
  <c r="I120" i="8" s="1"/>
  <c r="I133" i="4"/>
  <c r="H124" i="8"/>
  <c r="I124" i="8" s="1"/>
  <c r="I137" i="4"/>
  <c r="H128" i="8"/>
  <c r="I128" i="8" s="1"/>
  <c r="I130" i="4"/>
  <c r="H121" i="8"/>
  <c r="I121" i="8" s="1"/>
  <c r="I134" i="4"/>
  <c r="H125" i="8"/>
  <c r="I125" i="8" s="1"/>
  <c r="I131" i="4"/>
  <c r="H122" i="8"/>
  <c r="I122" i="8" s="1"/>
  <c r="I135" i="4"/>
  <c r="H126" i="8"/>
  <c r="I126" i="8" s="1"/>
  <c r="I132" i="4"/>
  <c r="H123" i="8"/>
  <c r="I123" i="8" s="1"/>
  <c r="I136" i="4"/>
  <c r="H127" i="8"/>
  <c r="I127" i="8" s="1"/>
  <c r="I123" i="4"/>
  <c r="H114" i="8"/>
  <c r="I114" i="8" s="1"/>
  <c r="I114" i="4"/>
  <c r="H105" i="8"/>
  <c r="I105" i="8" s="1"/>
  <c r="I115" i="4"/>
  <c r="H106" i="8"/>
  <c r="I106" i="8" s="1"/>
  <c r="I117" i="4"/>
  <c r="H108" i="8"/>
  <c r="I108" i="8" s="1"/>
  <c r="I116" i="4"/>
  <c r="H107" i="8"/>
  <c r="I107" i="8" s="1"/>
  <c r="I94" i="4"/>
  <c r="H85" i="8"/>
  <c r="I85" i="8" s="1"/>
  <c r="I90" i="4"/>
  <c r="H81" i="8"/>
  <c r="I81" i="8" s="1"/>
  <c r="I87" i="4"/>
  <c r="H78" i="8"/>
  <c r="I78" i="8" s="1"/>
  <c r="I91" i="4"/>
  <c r="H82" i="8"/>
  <c r="I82" i="8" s="1"/>
  <c r="I84" i="4"/>
  <c r="H75" i="8"/>
  <c r="I75" i="8" s="1"/>
  <c r="I88" i="4"/>
  <c r="H79" i="8"/>
  <c r="I79" i="8" s="1"/>
  <c r="I92" i="4"/>
  <c r="H83" i="8"/>
  <c r="I83" i="8" s="1"/>
  <c r="I86" i="4"/>
  <c r="H77" i="8"/>
  <c r="I77" i="8" s="1"/>
  <c r="I85" i="4"/>
  <c r="H76" i="8"/>
  <c r="I76" i="8" s="1"/>
  <c r="I89" i="4"/>
  <c r="H80" i="8"/>
  <c r="I80" i="8" s="1"/>
  <c r="I81" i="4"/>
  <c r="H72" i="8"/>
  <c r="I72" i="8" s="1"/>
  <c r="I80" i="4"/>
  <c r="H71" i="8"/>
  <c r="I71" i="8" s="1"/>
  <c r="I75" i="4"/>
  <c r="H66" i="8"/>
  <c r="I66" i="8" s="1"/>
  <c r="I51" i="4"/>
  <c r="H42" i="8"/>
  <c r="I42" i="8" s="1"/>
  <c r="I27" i="4"/>
  <c r="H18" i="8"/>
  <c r="I18" i="8" s="1"/>
  <c r="I14" i="4"/>
  <c r="H5" i="8"/>
  <c r="I5" i="8" s="1"/>
  <c r="I267" i="8" l="1"/>
  <c r="C7" i="7" s="1"/>
  <c r="AJ89" i="4"/>
  <c r="AG89" i="4"/>
  <c r="AD89" i="4"/>
  <c r="AA89" i="4"/>
  <c r="BB89" i="4"/>
  <c r="AS89" i="4"/>
  <c r="X89" i="4"/>
  <c r="U89" i="4"/>
  <c r="R89" i="4"/>
  <c r="AM89" i="4"/>
  <c r="AP89" i="4"/>
  <c r="L89" i="4"/>
  <c r="K44" i="4" l="1"/>
  <c r="AO44" i="4"/>
  <c r="AL44" i="4"/>
  <c r="Q44" i="4"/>
  <c r="W44" i="4"/>
  <c r="AR44" i="4"/>
  <c r="BA44" i="4"/>
  <c r="Z44" i="4"/>
  <c r="AC44" i="4"/>
  <c r="AF44" i="4"/>
  <c r="AI44" i="4"/>
  <c r="L75" i="4" l="1"/>
  <c r="L73" i="4"/>
  <c r="L72" i="4"/>
  <c r="L71" i="4"/>
  <c r="L70" i="4"/>
  <c r="L69" i="4"/>
  <c r="L68" i="4"/>
  <c r="L67" i="4"/>
  <c r="L65" i="4"/>
  <c r="L63" i="4"/>
  <c r="L62" i="4"/>
  <c r="L61" i="4"/>
  <c r="L60" i="4"/>
  <c r="L29" i="4"/>
  <c r="L28" i="4"/>
  <c r="L27" i="4"/>
  <c r="L26" i="4"/>
  <c r="L25" i="4"/>
  <c r="L23" i="4"/>
  <c r="L22" i="4"/>
  <c r="L20" i="4"/>
  <c r="L19" i="4"/>
  <c r="L18" i="4"/>
  <c r="L17" i="4"/>
  <c r="AP75" i="4"/>
  <c r="AP73" i="4"/>
  <c r="AP72" i="4"/>
  <c r="AP71" i="4"/>
  <c r="AP70" i="4"/>
  <c r="AP69" i="4"/>
  <c r="AP68" i="4"/>
  <c r="AP67" i="4"/>
  <c r="AP66" i="4"/>
  <c r="AP65" i="4"/>
  <c r="AP63" i="4"/>
  <c r="AP62" i="4"/>
  <c r="AP61" i="4"/>
  <c r="AP60" i="4"/>
  <c r="AP29" i="4"/>
  <c r="AP28" i="4"/>
  <c r="AP27" i="4"/>
  <c r="AP26" i="4"/>
  <c r="AP25" i="4"/>
  <c r="AP23" i="4"/>
  <c r="AP22" i="4"/>
  <c r="AP20" i="4"/>
  <c r="AP19" i="4"/>
  <c r="AP18" i="4"/>
  <c r="AP17" i="4"/>
  <c r="AM75" i="4"/>
  <c r="AM73" i="4"/>
  <c r="AM72" i="4"/>
  <c r="AM71" i="4"/>
  <c r="AM70" i="4"/>
  <c r="AM69" i="4"/>
  <c r="AM68" i="4"/>
  <c r="AM67" i="4"/>
  <c r="AM66" i="4"/>
  <c r="AM65" i="4"/>
  <c r="AM63" i="4"/>
  <c r="AM62" i="4"/>
  <c r="AM61" i="4"/>
  <c r="AM60" i="4"/>
  <c r="AM29" i="4"/>
  <c r="AM28" i="4"/>
  <c r="AM27" i="4"/>
  <c r="AM26" i="4"/>
  <c r="AM25" i="4"/>
  <c r="AM23" i="4"/>
  <c r="AM22" i="4"/>
  <c r="AM20" i="4"/>
  <c r="AM19" i="4"/>
  <c r="AM18" i="4"/>
  <c r="AM17" i="4"/>
  <c r="R75" i="4"/>
  <c r="R73" i="4"/>
  <c r="R72" i="4"/>
  <c r="R71" i="4"/>
  <c r="R70" i="4"/>
  <c r="R69" i="4"/>
  <c r="R68" i="4"/>
  <c r="R67" i="4"/>
  <c r="R66" i="4"/>
  <c r="R65" i="4"/>
  <c r="R63" i="4"/>
  <c r="R62" i="4"/>
  <c r="R61" i="4"/>
  <c r="R60" i="4"/>
  <c r="R29" i="4"/>
  <c r="R28" i="4"/>
  <c r="R27" i="4"/>
  <c r="R26" i="4"/>
  <c r="R25" i="4"/>
  <c r="R23" i="4"/>
  <c r="R22" i="4"/>
  <c r="R20" i="4"/>
  <c r="R19" i="4"/>
  <c r="R18" i="4"/>
  <c r="R17" i="4"/>
  <c r="U75" i="4"/>
  <c r="U73" i="4"/>
  <c r="U72" i="4"/>
  <c r="U71" i="4"/>
  <c r="U70" i="4"/>
  <c r="U69" i="4"/>
  <c r="U68" i="4"/>
  <c r="U67" i="4"/>
  <c r="U66" i="4"/>
  <c r="U65" i="4"/>
  <c r="U63" i="4"/>
  <c r="U62" i="4"/>
  <c r="U61" i="4"/>
  <c r="U60" i="4"/>
  <c r="U29" i="4"/>
  <c r="U28" i="4"/>
  <c r="U27" i="4"/>
  <c r="U26" i="4"/>
  <c r="U25" i="4"/>
  <c r="U23" i="4"/>
  <c r="U22" i="4"/>
  <c r="U20" i="4"/>
  <c r="U19" i="4"/>
  <c r="U18" i="4"/>
  <c r="U17" i="4"/>
  <c r="X75" i="4"/>
  <c r="X73" i="4"/>
  <c r="X72" i="4"/>
  <c r="X71" i="4"/>
  <c r="X70" i="4"/>
  <c r="X69" i="4"/>
  <c r="X68" i="4"/>
  <c r="X67" i="4"/>
  <c r="X66" i="4"/>
  <c r="X65" i="4"/>
  <c r="X63" i="4"/>
  <c r="X62" i="4"/>
  <c r="X61" i="4"/>
  <c r="X60" i="4"/>
  <c r="X29" i="4"/>
  <c r="X28" i="4"/>
  <c r="X27" i="4"/>
  <c r="X26" i="4"/>
  <c r="X25" i="4"/>
  <c r="X23" i="4"/>
  <c r="X22" i="4"/>
  <c r="X20" i="4"/>
  <c r="X19" i="4"/>
  <c r="X18" i="4"/>
  <c r="X17" i="4"/>
  <c r="AS75" i="4"/>
  <c r="AS73" i="4"/>
  <c r="AS72" i="4"/>
  <c r="AS71" i="4"/>
  <c r="AS70" i="4"/>
  <c r="AS69" i="4"/>
  <c r="AS68" i="4"/>
  <c r="AS67" i="4"/>
  <c r="AS66" i="4"/>
  <c r="AS65" i="4"/>
  <c r="AS63" i="4"/>
  <c r="AS62" i="4"/>
  <c r="AS61" i="4"/>
  <c r="AS60" i="4"/>
  <c r="AS29" i="4"/>
  <c r="AS28" i="4"/>
  <c r="AS27" i="4"/>
  <c r="AS26" i="4"/>
  <c r="AS25" i="4"/>
  <c r="AS23" i="4"/>
  <c r="AS22" i="4"/>
  <c r="AS20" i="4"/>
  <c r="AS19" i="4"/>
  <c r="AS18" i="4"/>
  <c r="AS17" i="4"/>
  <c r="BB75" i="4"/>
  <c r="BB73" i="4"/>
  <c r="BB72" i="4"/>
  <c r="BB71" i="4"/>
  <c r="BB70" i="4"/>
  <c r="BB69" i="4"/>
  <c r="BB68" i="4"/>
  <c r="BB67" i="4"/>
  <c r="BB66" i="4"/>
  <c r="BB65" i="4"/>
  <c r="BB63" i="4"/>
  <c r="BB62" i="4"/>
  <c r="BB61" i="4"/>
  <c r="BB60" i="4"/>
  <c r="BB29" i="4"/>
  <c r="BB28" i="4"/>
  <c r="BB27" i="4"/>
  <c r="BB26" i="4"/>
  <c r="BB25" i="4"/>
  <c r="BB23" i="4"/>
  <c r="BB22" i="4"/>
  <c r="BB20" i="4"/>
  <c r="BB19" i="4"/>
  <c r="BB18" i="4"/>
  <c r="BB17" i="4"/>
  <c r="AA75" i="4"/>
  <c r="AA73" i="4"/>
  <c r="AA72" i="4"/>
  <c r="AA71" i="4"/>
  <c r="AA70" i="4"/>
  <c r="AA69" i="4"/>
  <c r="AA68" i="4"/>
  <c r="AA67" i="4"/>
  <c r="AA66" i="4"/>
  <c r="AA65" i="4"/>
  <c r="AA63" i="4"/>
  <c r="AA62" i="4"/>
  <c r="AA61" i="4"/>
  <c r="AA60" i="4"/>
  <c r="AA29" i="4"/>
  <c r="AA28" i="4"/>
  <c r="AA27" i="4"/>
  <c r="AA26" i="4"/>
  <c r="AA25" i="4"/>
  <c r="AA23" i="4"/>
  <c r="AA22" i="4"/>
  <c r="AA20" i="4"/>
  <c r="AA19" i="4"/>
  <c r="AA18" i="4"/>
  <c r="AA17" i="4"/>
  <c r="AD73" i="4"/>
  <c r="AD72" i="4"/>
  <c r="AD71" i="4"/>
  <c r="AD70" i="4"/>
  <c r="AD69" i="4"/>
  <c r="AD68" i="4"/>
  <c r="AD67" i="4"/>
  <c r="AD66" i="4"/>
  <c r="AD65" i="4"/>
  <c r="AD63" i="4"/>
  <c r="AD62" i="4"/>
  <c r="AD61" i="4"/>
  <c r="AD60" i="4"/>
  <c r="AD29" i="4"/>
  <c r="AD28" i="4"/>
  <c r="AD27" i="4"/>
  <c r="AD26" i="4"/>
  <c r="AD25" i="4"/>
  <c r="AD23" i="4"/>
  <c r="AD22" i="4"/>
  <c r="AD20" i="4"/>
  <c r="AD19" i="4"/>
  <c r="AD18" i="4"/>
  <c r="AD17" i="4"/>
  <c r="AG75" i="4"/>
  <c r="AG73" i="4"/>
  <c r="AG72" i="4"/>
  <c r="AG71" i="4"/>
  <c r="AG70" i="4"/>
  <c r="AG69" i="4"/>
  <c r="AG68" i="4"/>
  <c r="AG67" i="4"/>
  <c r="AG66" i="4"/>
  <c r="AG65" i="4"/>
  <c r="AG63" i="4"/>
  <c r="AG62" i="4"/>
  <c r="AG61" i="4"/>
  <c r="AG60" i="4"/>
  <c r="AG29" i="4"/>
  <c r="AG28" i="4"/>
  <c r="AG27" i="4"/>
  <c r="AG26" i="4"/>
  <c r="AG25" i="4"/>
  <c r="AG23" i="4"/>
  <c r="AG22" i="4"/>
  <c r="AG20" i="4"/>
  <c r="AG19" i="4"/>
  <c r="AG18" i="4"/>
  <c r="AG17" i="4"/>
  <c r="AJ75" i="4"/>
  <c r="AJ73" i="4"/>
  <c r="AJ72" i="4"/>
  <c r="AJ71" i="4"/>
  <c r="AJ70" i="4"/>
  <c r="AJ69" i="4"/>
  <c r="AJ68" i="4"/>
  <c r="AJ67" i="4"/>
  <c r="AJ66" i="4"/>
  <c r="AJ65" i="4"/>
  <c r="AJ63" i="4"/>
  <c r="AJ62" i="4"/>
  <c r="AJ61" i="4"/>
  <c r="AJ60" i="4"/>
  <c r="AJ29" i="4"/>
  <c r="AJ28" i="4"/>
  <c r="AJ27" i="4"/>
  <c r="AJ26" i="4"/>
  <c r="AJ25" i="4"/>
  <c r="AJ23" i="4"/>
  <c r="AJ22" i="4"/>
  <c r="AJ20" i="4"/>
  <c r="AJ19" i="4"/>
  <c r="AJ18" i="4"/>
  <c r="AJ17" i="4"/>
  <c r="AI275" i="4" l="1"/>
  <c r="AI274" i="4"/>
  <c r="AI272" i="4"/>
  <c r="AI271" i="4"/>
  <c r="AI269" i="4"/>
  <c r="AI268" i="4"/>
  <c r="AI267" i="4"/>
  <c r="AI265" i="4"/>
  <c r="AI264" i="4"/>
  <c r="AI263" i="4"/>
  <c r="AI260" i="4"/>
  <c r="AI259" i="4"/>
  <c r="AI256" i="4"/>
  <c r="AI255" i="4"/>
  <c r="AI254" i="4"/>
  <c r="AI253" i="4"/>
  <c r="AI252" i="4"/>
  <c r="AI250" i="4"/>
  <c r="AI249" i="4"/>
  <c r="AI248" i="4"/>
  <c r="AI247" i="4"/>
  <c r="AI245" i="4"/>
  <c r="AI244" i="4"/>
  <c r="AI243" i="4"/>
  <c r="AI231" i="4"/>
  <c r="AI229" i="4"/>
  <c r="AI228" i="4"/>
  <c r="AI226" i="4"/>
  <c r="AI225" i="4"/>
  <c r="AI224" i="4"/>
  <c r="AI223" i="4"/>
  <c r="AI221" i="4"/>
  <c r="AI220" i="4"/>
  <c r="AI219" i="4"/>
  <c r="AI214" i="4"/>
  <c r="AI213" i="4"/>
  <c r="AI212" i="4"/>
  <c r="AI210" i="4"/>
  <c r="AI209" i="4"/>
  <c r="AI208" i="4"/>
  <c r="AI206" i="4"/>
  <c r="AI205" i="4"/>
  <c r="AI204" i="4"/>
  <c r="AI203" i="4"/>
  <c r="AI202" i="4"/>
  <c r="AI201" i="4"/>
  <c r="AI199" i="4"/>
  <c r="AI198" i="4"/>
  <c r="AI197" i="4"/>
  <c r="AI196" i="4"/>
  <c r="AI195" i="4"/>
  <c r="AI193" i="4"/>
  <c r="AI192" i="4"/>
  <c r="AI189" i="4"/>
  <c r="AI188" i="4"/>
  <c r="AI187" i="4"/>
  <c r="AI185" i="4"/>
  <c r="AI183" i="4"/>
  <c r="AI182" i="4"/>
  <c r="AI181" i="4"/>
  <c r="AI179" i="4"/>
  <c r="AI178" i="4"/>
  <c r="AI176" i="4"/>
  <c r="AI175" i="4"/>
  <c r="AI174" i="4"/>
  <c r="AI172" i="4"/>
  <c r="AI171" i="4"/>
  <c r="AI170" i="4"/>
  <c r="AI168" i="4"/>
  <c r="AI167" i="4"/>
  <c r="AI166" i="4"/>
  <c r="AI161" i="4"/>
  <c r="AI158" i="4"/>
  <c r="AI157" i="4"/>
  <c r="AI156" i="4"/>
  <c r="AI155" i="4"/>
  <c r="AI154" i="4"/>
  <c r="AI153" i="4"/>
  <c r="AI152" i="4"/>
  <c r="AI151" i="4"/>
  <c r="AI150" i="4"/>
  <c r="AI149" i="4"/>
  <c r="AI148" i="4"/>
  <c r="AI147" i="4"/>
  <c r="AI145" i="4"/>
  <c r="AI144" i="4"/>
  <c r="AI143" i="4"/>
  <c r="AI141" i="4"/>
  <c r="AI140" i="4"/>
  <c r="AI139" i="4"/>
  <c r="AI137" i="4"/>
  <c r="AI136" i="4"/>
  <c r="AI135" i="4"/>
  <c r="AI134" i="4"/>
  <c r="AI133" i="4"/>
  <c r="AI132" i="4"/>
  <c r="AI131" i="4"/>
  <c r="AI130" i="4"/>
  <c r="AI129" i="4"/>
  <c r="AI128" i="4"/>
  <c r="AI127" i="4"/>
  <c r="AI126" i="4"/>
  <c r="AI124" i="4"/>
  <c r="AI123" i="4"/>
  <c r="AI122" i="4"/>
  <c r="AI121" i="4"/>
  <c r="AI117" i="4"/>
  <c r="AI116" i="4"/>
  <c r="AI115" i="4"/>
  <c r="AI114" i="4"/>
  <c r="AI111" i="4"/>
  <c r="AI110" i="4"/>
  <c r="AI109" i="4"/>
  <c r="AI108" i="4"/>
  <c r="AI107" i="4"/>
  <c r="AI105" i="4"/>
  <c r="AI104" i="4"/>
  <c r="AI103" i="4"/>
  <c r="AI102" i="4"/>
  <c r="AI101" i="4"/>
  <c r="AI100" i="4"/>
  <c r="AI99" i="4"/>
  <c r="AI95" i="4"/>
  <c r="AI94" i="4"/>
  <c r="AI92" i="4"/>
  <c r="AI91" i="4"/>
  <c r="AI90" i="4"/>
  <c r="AI89" i="4"/>
  <c r="AI88" i="4"/>
  <c r="AI87" i="4"/>
  <c r="AI86" i="4"/>
  <c r="AI85" i="4"/>
  <c r="AI84" i="4"/>
  <c r="AI81" i="4"/>
  <c r="AI80" i="4"/>
  <c r="AI78" i="4"/>
  <c r="AI77" i="4"/>
  <c r="AI76" i="4"/>
  <c r="AI75" i="4"/>
  <c r="AI74" i="4"/>
  <c r="AI73" i="4"/>
  <c r="AI72" i="4"/>
  <c r="AI71" i="4"/>
  <c r="AI70" i="4"/>
  <c r="AI69" i="4"/>
  <c r="AI68" i="4"/>
  <c r="AI67" i="4"/>
  <c r="AI66" i="4"/>
  <c r="AI65" i="4"/>
  <c r="AI63" i="4"/>
  <c r="AI62" i="4"/>
  <c r="AI61" i="4"/>
  <c r="AI60" i="4"/>
  <c r="AI58" i="4"/>
  <c r="AI57" i="4"/>
  <c r="AI56" i="4"/>
  <c r="AI55" i="4"/>
  <c r="AI53" i="4"/>
  <c r="AI52" i="4"/>
  <c r="AI51" i="4"/>
  <c r="AI50" i="4"/>
  <c r="AI47" i="4"/>
  <c r="AI46" i="4"/>
  <c r="AI45" i="4"/>
  <c r="AI43" i="4"/>
  <c r="AI42" i="4"/>
  <c r="AI41" i="4"/>
  <c r="AI40" i="4"/>
  <c r="AI39" i="4"/>
  <c r="AI38" i="4"/>
  <c r="AI37" i="4"/>
  <c r="AI35" i="4"/>
  <c r="AI34" i="4"/>
  <c r="AI33" i="4"/>
  <c r="AI32" i="4"/>
  <c r="AI29" i="4"/>
  <c r="AI28" i="4"/>
  <c r="AI27" i="4"/>
  <c r="AI26" i="4"/>
  <c r="AI25" i="4"/>
  <c r="AI23" i="4"/>
  <c r="AI22" i="4"/>
  <c r="AI20" i="4"/>
  <c r="AI19" i="4"/>
  <c r="AI18" i="4"/>
  <c r="AI17" i="4"/>
  <c r="AI15" i="4"/>
  <c r="AI14" i="4"/>
  <c r="AF275" i="4"/>
  <c r="AF274" i="4"/>
  <c r="AF272" i="4"/>
  <c r="AF271" i="4"/>
  <c r="AF269" i="4"/>
  <c r="AF268" i="4"/>
  <c r="AF267" i="4"/>
  <c r="AF265" i="4"/>
  <c r="AF264" i="4"/>
  <c r="AF263" i="4"/>
  <c r="AF260" i="4"/>
  <c r="AF259" i="4"/>
  <c r="AF256" i="4"/>
  <c r="AF255" i="4"/>
  <c r="AF254" i="4"/>
  <c r="AF253" i="4"/>
  <c r="AF252" i="4"/>
  <c r="AF250" i="4"/>
  <c r="AF249" i="4"/>
  <c r="AF248" i="4"/>
  <c r="AF247" i="4"/>
  <c r="AF245" i="4"/>
  <c r="AF244" i="4"/>
  <c r="AF243" i="4"/>
  <c r="AF231" i="4"/>
  <c r="AF229" i="4"/>
  <c r="AF228" i="4"/>
  <c r="AF226" i="4"/>
  <c r="AF225" i="4"/>
  <c r="AF224" i="4"/>
  <c r="AF223" i="4"/>
  <c r="AF221" i="4"/>
  <c r="AF220" i="4"/>
  <c r="AF219" i="4"/>
  <c r="AF214" i="4"/>
  <c r="AF213" i="4"/>
  <c r="AF212" i="4"/>
  <c r="AF210" i="4"/>
  <c r="AF209" i="4"/>
  <c r="AF208" i="4"/>
  <c r="AF206" i="4"/>
  <c r="AF205" i="4"/>
  <c r="AF204" i="4"/>
  <c r="AF203" i="4"/>
  <c r="AF202" i="4"/>
  <c r="AF201" i="4"/>
  <c r="AF199" i="4"/>
  <c r="AF198" i="4"/>
  <c r="AF197" i="4"/>
  <c r="AF196" i="4"/>
  <c r="AF195" i="4"/>
  <c r="AF193" i="4"/>
  <c r="AF192" i="4"/>
  <c r="AF189" i="4"/>
  <c r="AF188" i="4"/>
  <c r="AF187" i="4"/>
  <c r="AF185" i="4"/>
  <c r="AF183" i="4"/>
  <c r="AF182" i="4"/>
  <c r="AF181" i="4"/>
  <c r="AF179" i="4"/>
  <c r="AF178" i="4"/>
  <c r="AF176" i="4"/>
  <c r="AF175" i="4"/>
  <c r="AF174" i="4"/>
  <c r="AF172" i="4"/>
  <c r="AF171" i="4"/>
  <c r="AF170" i="4"/>
  <c r="AF168" i="4"/>
  <c r="AF167" i="4"/>
  <c r="AF166" i="4"/>
  <c r="AF161" i="4"/>
  <c r="AF158" i="4"/>
  <c r="AF157" i="4"/>
  <c r="AF156" i="4"/>
  <c r="AF155" i="4"/>
  <c r="AF154" i="4"/>
  <c r="AF153" i="4"/>
  <c r="AF152" i="4"/>
  <c r="AF151" i="4"/>
  <c r="AF150" i="4"/>
  <c r="AF149" i="4"/>
  <c r="AF148" i="4"/>
  <c r="AF147" i="4"/>
  <c r="AF145" i="4"/>
  <c r="AF144" i="4"/>
  <c r="AF143" i="4"/>
  <c r="AF141" i="4"/>
  <c r="AF140" i="4"/>
  <c r="AF139" i="4"/>
  <c r="AF137" i="4"/>
  <c r="AF136" i="4"/>
  <c r="AF135" i="4"/>
  <c r="AF134" i="4"/>
  <c r="AF133" i="4"/>
  <c r="AF132" i="4"/>
  <c r="AF131" i="4"/>
  <c r="AF130" i="4"/>
  <c r="AF129" i="4"/>
  <c r="AF128" i="4"/>
  <c r="AF127" i="4"/>
  <c r="AF126" i="4"/>
  <c r="AF124" i="4"/>
  <c r="AF123" i="4"/>
  <c r="AF122" i="4"/>
  <c r="AF121" i="4"/>
  <c r="AF117" i="4"/>
  <c r="AF116" i="4"/>
  <c r="AF115" i="4"/>
  <c r="AF114" i="4"/>
  <c r="AF111" i="4"/>
  <c r="AF110" i="4"/>
  <c r="AF109" i="4"/>
  <c r="AF108" i="4"/>
  <c r="AF107" i="4"/>
  <c r="AF105" i="4"/>
  <c r="AF104" i="4"/>
  <c r="AF103" i="4"/>
  <c r="AF102" i="4"/>
  <c r="AF101" i="4"/>
  <c r="AF100" i="4"/>
  <c r="AF99" i="4"/>
  <c r="AF95" i="4"/>
  <c r="AF94" i="4"/>
  <c r="AF92" i="4"/>
  <c r="AF91" i="4"/>
  <c r="AF90" i="4"/>
  <c r="AF89" i="4"/>
  <c r="AF88" i="4"/>
  <c r="AF87" i="4"/>
  <c r="AF86" i="4"/>
  <c r="AF85" i="4"/>
  <c r="AF84" i="4"/>
  <c r="AF81" i="4"/>
  <c r="AF80" i="4"/>
  <c r="AF78" i="4"/>
  <c r="AF77" i="4"/>
  <c r="AF76" i="4"/>
  <c r="AF75" i="4"/>
  <c r="AF74" i="4"/>
  <c r="AF73" i="4"/>
  <c r="AF72" i="4"/>
  <c r="AF71" i="4"/>
  <c r="AF70" i="4"/>
  <c r="AF69" i="4"/>
  <c r="AF68" i="4"/>
  <c r="AF67" i="4"/>
  <c r="AF66" i="4"/>
  <c r="AF65" i="4"/>
  <c r="AF63" i="4"/>
  <c r="AF62" i="4"/>
  <c r="AF61" i="4"/>
  <c r="AF60" i="4"/>
  <c r="AF58" i="4"/>
  <c r="AF57" i="4"/>
  <c r="AF56" i="4"/>
  <c r="AF55" i="4"/>
  <c r="AF53" i="4"/>
  <c r="AF52" i="4"/>
  <c r="AF51" i="4"/>
  <c r="AF50" i="4"/>
  <c r="AF47" i="4"/>
  <c r="AF46" i="4"/>
  <c r="AF45" i="4"/>
  <c r="AF43" i="4"/>
  <c r="AF42" i="4"/>
  <c r="AF41" i="4"/>
  <c r="AF40" i="4"/>
  <c r="AF39" i="4"/>
  <c r="AF38" i="4"/>
  <c r="AF37" i="4"/>
  <c r="AF35" i="4"/>
  <c r="AF34" i="4"/>
  <c r="AF33" i="4"/>
  <c r="AF32" i="4"/>
  <c r="AF29" i="4"/>
  <c r="AF28" i="4"/>
  <c r="AF27" i="4"/>
  <c r="AF26" i="4"/>
  <c r="AF25" i="4"/>
  <c r="AF23" i="4"/>
  <c r="AF22" i="4"/>
  <c r="AF20" i="4"/>
  <c r="AF19" i="4"/>
  <c r="AF18" i="4"/>
  <c r="AF17" i="4"/>
  <c r="AF15" i="4"/>
  <c r="AF14" i="4"/>
  <c r="AC275" i="4"/>
  <c r="AC274" i="4"/>
  <c r="AC272" i="4"/>
  <c r="AC271" i="4"/>
  <c r="AC269" i="4"/>
  <c r="AC268" i="4"/>
  <c r="AC267" i="4"/>
  <c r="AC265" i="4"/>
  <c r="AC264" i="4"/>
  <c r="AC263" i="4"/>
  <c r="AC260" i="4"/>
  <c r="AC259" i="4"/>
  <c r="AC256" i="4"/>
  <c r="AC255" i="4"/>
  <c r="AC254" i="4"/>
  <c r="AC253" i="4"/>
  <c r="AC252" i="4"/>
  <c r="AC250" i="4"/>
  <c r="AC249" i="4"/>
  <c r="AC248" i="4"/>
  <c r="AC247" i="4"/>
  <c r="AC245" i="4"/>
  <c r="AC244" i="4"/>
  <c r="AC243" i="4"/>
  <c r="AC231" i="4"/>
  <c r="AC229" i="4"/>
  <c r="AC228" i="4"/>
  <c r="AC226" i="4"/>
  <c r="AC225" i="4"/>
  <c r="AC224" i="4"/>
  <c r="AC223" i="4"/>
  <c r="AC221" i="4"/>
  <c r="AC220" i="4"/>
  <c r="AC219" i="4"/>
  <c r="AC214" i="4"/>
  <c r="AC213" i="4"/>
  <c r="AC212" i="4"/>
  <c r="AC210" i="4"/>
  <c r="AC209" i="4"/>
  <c r="AC208" i="4"/>
  <c r="AC206" i="4"/>
  <c r="AC205" i="4"/>
  <c r="AC204" i="4"/>
  <c r="AC203" i="4"/>
  <c r="AC202" i="4"/>
  <c r="AC201" i="4"/>
  <c r="AC199" i="4"/>
  <c r="AC198" i="4"/>
  <c r="AC197" i="4"/>
  <c r="AC196" i="4"/>
  <c r="AC195" i="4"/>
  <c r="AC193" i="4"/>
  <c r="AC192" i="4"/>
  <c r="AC189" i="4"/>
  <c r="AC188" i="4"/>
  <c r="AC187" i="4"/>
  <c r="AC185" i="4"/>
  <c r="AC183" i="4"/>
  <c r="AC182" i="4"/>
  <c r="AC181" i="4"/>
  <c r="AC179" i="4"/>
  <c r="AC178" i="4"/>
  <c r="AC176" i="4"/>
  <c r="AC175" i="4"/>
  <c r="AC174" i="4"/>
  <c r="AC172" i="4"/>
  <c r="AC171" i="4"/>
  <c r="AC170" i="4"/>
  <c r="AC168" i="4"/>
  <c r="AC167" i="4"/>
  <c r="AC166" i="4"/>
  <c r="AC161" i="4"/>
  <c r="AC158" i="4"/>
  <c r="AC157" i="4"/>
  <c r="AC156" i="4"/>
  <c r="AC155" i="4"/>
  <c r="AC154" i="4"/>
  <c r="AC153" i="4"/>
  <c r="AC152" i="4"/>
  <c r="AC151" i="4"/>
  <c r="AC150" i="4"/>
  <c r="AC149" i="4"/>
  <c r="AC148" i="4"/>
  <c r="AC147" i="4"/>
  <c r="AC145" i="4"/>
  <c r="AC144" i="4"/>
  <c r="AC143" i="4"/>
  <c r="AC141" i="4"/>
  <c r="AC140" i="4"/>
  <c r="AC139" i="4"/>
  <c r="AC137" i="4"/>
  <c r="AC136" i="4"/>
  <c r="AC135" i="4"/>
  <c r="AC134" i="4"/>
  <c r="AC133" i="4"/>
  <c r="AC132" i="4"/>
  <c r="AC131" i="4"/>
  <c r="AC130" i="4"/>
  <c r="AC129" i="4"/>
  <c r="AC128" i="4"/>
  <c r="AC127" i="4"/>
  <c r="AC126" i="4"/>
  <c r="AC124" i="4"/>
  <c r="AC123" i="4"/>
  <c r="AC122" i="4"/>
  <c r="AC121" i="4"/>
  <c r="AC117" i="4"/>
  <c r="AC116" i="4"/>
  <c r="AC115" i="4"/>
  <c r="AC114" i="4"/>
  <c r="AC111" i="4"/>
  <c r="AC110" i="4"/>
  <c r="AC109" i="4"/>
  <c r="AC108" i="4"/>
  <c r="AC107" i="4"/>
  <c r="AC105" i="4"/>
  <c r="AC104" i="4"/>
  <c r="AC103" i="4"/>
  <c r="AC102" i="4"/>
  <c r="AC101" i="4"/>
  <c r="AC100" i="4"/>
  <c r="AC99" i="4"/>
  <c r="AC95" i="4"/>
  <c r="AC94" i="4"/>
  <c r="AC92" i="4"/>
  <c r="AC91" i="4"/>
  <c r="AC90" i="4"/>
  <c r="AC89" i="4"/>
  <c r="AC88" i="4"/>
  <c r="AC87" i="4"/>
  <c r="AC86" i="4"/>
  <c r="AC85" i="4"/>
  <c r="AC84" i="4"/>
  <c r="AC81" i="4"/>
  <c r="AC80" i="4"/>
  <c r="AC78" i="4"/>
  <c r="AC77" i="4"/>
  <c r="AC76" i="4"/>
  <c r="AC75" i="4"/>
  <c r="AC74" i="4"/>
  <c r="AC73" i="4"/>
  <c r="AC72" i="4"/>
  <c r="AC71" i="4"/>
  <c r="AC70" i="4"/>
  <c r="AC69" i="4"/>
  <c r="AC68" i="4"/>
  <c r="AC67" i="4"/>
  <c r="AC66" i="4"/>
  <c r="AC65" i="4"/>
  <c r="AC63" i="4"/>
  <c r="AC62" i="4"/>
  <c r="AC61" i="4"/>
  <c r="AC60" i="4"/>
  <c r="AC58" i="4"/>
  <c r="AC57" i="4"/>
  <c r="AC56" i="4"/>
  <c r="AC55" i="4"/>
  <c r="AC53" i="4"/>
  <c r="AC52" i="4"/>
  <c r="AC51" i="4"/>
  <c r="AC50" i="4"/>
  <c r="AC47" i="4"/>
  <c r="AC46" i="4"/>
  <c r="AC45" i="4"/>
  <c r="AC43" i="4"/>
  <c r="AC42" i="4"/>
  <c r="AC41" i="4"/>
  <c r="AC40" i="4"/>
  <c r="AC39" i="4"/>
  <c r="AC38" i="4"/>
  <c r="AC37" i="4"/>
  <c r="AC35" i="4"/>
  <c r="AC34" i="4"/>
  <c r="AC33" i="4"/>
  <c r="AC32" i="4"/>
  <c r="AC29" i="4"/>
  <c r="AC28" i="4"/>
  <c r="AC27" i="4"/>
  <c r="AC26" i="4"/>
  <c r="AC25" i="4"/>
  <c r="AC23" i="4"/>
  <c r="AC22" i="4"/>
  <c r="AC20" i="4"/>
  <c r="AC19" i="4"/>
  <c r="AC18" i="4"/>
  <c r="AC17" i="4"/>
  <c r="AC15" i="4"/>
  <c r="AC14" i="4"/>
  <c r="Z275" i="4"/>
  <c r="Z274" i="4"/>
  <c r="Z272" i="4"/>
  <c r="Z271" i="4"/>
  <c r="Z269" i="4"/>
  <c r="Z268" i="4"/>
  <c r="Z267" i="4"/>
  <c r="Z265" i="4"/>
  <c r="Z264" i="4"/>
  <c r="Z263" i="4"/>
  <c r="Z260" i="4"/>
  <c r="Z259" i="4"/>
  <c r="Z256" i="4"/>
  <c r="Z255" i="4"/>
  <c r="Z254" i="4"/>
  <c r="Z253" i="4"/>
  <c r="Z252" i="4"/>
  <c r="Z250" i="4"/>
  <c r="Z249" i="4"/>
  <c r="Z248" i="4"/>
  <c r="Z247" i="4"/>
  <c r="Z245" i="4"/>
  <c r="Z244" i="4"/>
  <c r="Z243" i="4"/>
  <c r="Z231" i="4"/>
  <c r="Z229" i="4"/>
  <c r="Z228" i="4"/>
  <c r="Z226" i="4"/>
  <c r="Z225" i="4"/>
  <c r="Z224" i="4"/>
  <c r="Z223" i="4"/>
  <c r="Z221" i="4"/>
  <c r="Z220" i="4"/>
  <c r="Z219" i="4"/>
  <c r="Z214" i="4"/>
  <c r="Z213" i="4"/>
  <c r="Z212" i="4"/>
  <c r="Z210" i="4"/>
  <c r="Z209" i="4"/>
  <c r="Z208" i="4"/>
  <c r="Z206" i="4"/>
  <c r="Z205" i="4"/>
  <c r="Z204" i="4"/>
  <c r="Z203" i="4"/>
  <c r="Z202" i="4"/>
  <c r="Z201" i="4"/>
  <c r="Z199" i="4"/>
  <c r="Z198" i="4"/>
  <c r="Z197" i="4"/>
  <c r="Z196" i="4"/>
  <c r="Z195" i="4"/>
  <c r="Z193" i="4"/>
  <c r="Z192" i="4"/>
  <c r="Z189" i="4"/>
  <c r="Z188" i="4"/>
  <c r="Z187" i="4"/>
  <c r="Z185" i="4"/>
  <c r="Z183" i="4"/>
  <c r="Z182" i="4"/>
  <c r="Z181" i="4"/>
  <c r="Z179" i="4"/>
  <c r="Z178" i="4"/>
  <c r="Z176" i="4"/>
  <c r="Z175" i="4"/>
  <c r="Z174" i="4"/>
  <c r="Z172" i="4"/>
  <c r="Z171" i="4"/>
  <c r="Z170" i="4"/>
  <c r="Z168" i="4"/>
  <c r="Z167" i="4"/>
  <c r="Z166" i="4"/>
  <c r="Z161" i="4"/>
  <c r="Z158" i="4"/>
  <c r="Z157" i="4"/>
  <c r="Z156" i="4"/>
  <c r="Z155" i="4"/>
  <c r="Z154" i="4"/>
  <c r="Z153" i="4"/>
  <c r="Z152" i="4"/>
  <c r="Z151" i="4"/>
  <c r="Z150" i="4"/>
  <c r="Z149" i="4"/>
  <c r="Z148" i="4"/>
  <c r="Z147" i="4"/>
  <c r="Z145" i="4"/>
  <c r="Z144" i="4"/>
  <c r="Z143" i="4"/>
  <c r="Z141" i="4"/>
  <c r="Z140" i="4"/>
  <c r="Z139" i="4"/>
  <c r="Z137" i="4"/>
  <c r="Z136" i="4"/>
  <c r="Z135" i="4"/>
  <c r="Z134" i="4"/>
  <c r="Z133" i="4"/>
  <c r="Z132" i="4"/>
  <c r="Z131" i="4"/>
  <c r="Z130" i="4"/>
  <c r="Z129" i="4"/>
  <c r="Z128" i="4"/>
  <c r="Z127" i="4"/>
  <c r="Z126" i="4"/>
  <c r="Z124" i="4"/>
  <c r="Z123" i="4"/>
  <c r="Z122" i="4"/>
  <c r="Z121" i="4"/>
  <c r="Z117" i="4"/>
  <c r="Z116" i="4"/>
  <c r="Z115" i="4"/>
  <c r="Z114" i="4"/>
  <c r="Z111" i="4"/>
  <c r="Z110" i="4"/>
  <c r="Z109" i="4"/>
  <c r="Z108" i="4"/>
  <c r="Z107" i="4"/>
  <c r="Z105" i="4"/>
  <c r="Z104" i="4"/>
  <c r="Z103" i="4"/>
  <c r="Z102" i="4"/>
  <c r="Z101" i="4"/>
  <c r="Z100" i="4"/>
  <c r="Z99" i="4"/>
  <c r="Z81" i="4"/>
  <c r="Z80" i="4"/>
  <c r="Z78" i="4"/>
  <c r="Z77" i="4"/>
  <c r="Z76" i="4"/>
  <c r="Z75" i="4"/>
  <c r="Z74" i="4"/>
  <c r="Z73" i="4"/>
  <c r="Z72" i="4"/>
  <c r="Z71" i="4"/>
  <c r="Z70" i="4"/>
  <c r="Z69" i="4"/>
  <c r="Z68" i="4"/>
  <c r="Z67" i="4"/>
  <c r="Z66" i="4"/>
  <c r="Z65" i="4"/>
  <c r="Z63" i="4"/>
  <c r="Z62" i="4"/>
  <c r="Z61" i="4"/>
  <c r="Z60" i="4"/>
  <c r="Z58" i="4"/>
  <c r="Z57" i="4"/>
  <c r="Z56" i="4"/>
  <c r="Z55" i="4"/>
  <c r="Z53" i="4"/>
  <c r="Z52" i="4"/>
  <c r="Z51" i="4"/>
  <c r="Z50" i="4"/>
  <c r="Z47" i="4"/>
  <c r="Z46" i="4"/>
  <c r="Z45" i="4"/>
  <c r="Z43" i="4"/>
  <c r="Z42" i="4"/>
  <c r="Z41" i="4"/>
  <c r="Z40" i="4"/>
  <c r="Z39" i="4"/>
  <c r="Z38" i="4"/>
  <c r="Z37" i="4"/>
  <c r="Z35" i="4"/>
  <c r="Z34" i="4"/>
  <c r="Z33" i="4"/>
  <c r="Z32" i="4"/>
  <c r="Z29" i="4"/>
  <c r="Z28" i="4"/>
  <c r="Z27" i="4"/>
  <c r="Z26" i="4"/>
  <c r="Z25" i="4"/>
  <c r="Z23" i="4"/>
  <c r="Z22" i="4"/>
  <c r="Z20" i="4"/>
  <c r="Z19" i="4"/>
  <c r="Z18" i="4"/>
  <c r="Z17" i="4"/>
  <c r="Z15" i="4"/>
  <c r="Z14" i="4"/>
  <c r="AI276" i="4" l="1"/>
  <c r="AH9" i="4" s="1"/>
  <c r="AC276" i="4"/>
  <c r="AB9" i="4" s="1"/>
  <c r="AF276" i="4"/>
  <c r="AE9" i="4" s="1"/>
  <c r="Z276" i="4"/>
  <c r="Y9" i="4" s="1"/>
  <c r="BA275" i="4" l="1"/>
  <c r="AR275" i="4"/>
  <c r="W275" i="4"/>
  <c r="Q275" i="4"/>
  <c r="AL275" i="4"/>
  <c r="AO275" i="4"/>
  <c r="BA274" i="4"/>
  <c r="AR274" i="4"/>
  <c r="W274" i="4"/>
  <c r="Q274" i="4"/>
  <c r="AL274" i="4"/>
  <c r="AO274" i="4"/>
  <c r="BA272" i="4"/>
  <c r="AR272" i="4"/>
  <c r="W272" i="4"/>
  <c r="Q272" i="4"/>
  <c r="AL272" i="4"/>
  <c r="AO272" i="4"/>
  <c r="BA271" i="4"/>
  <c r="AR271" i="4"/>
  <c r="W271" i="4"/>
  <c r="Q271" i="4"/>
  <c r="AL271" i="4"/>
  <c r="AO271" i="4"/>
  <c r="BA269" i="4"/>
  <c r="AR269" i="4"/>
  <c r="W269" i="4"/>
  <c r="Q269" i="4"/>
  <c r="AL269" i="4"/>
  <c r="AO269" i="4"/>
  <c r="BA268" i="4"/>
  <c r="AR268" i="4"/>
  <c r="W268" i="4"/>
  <c r="Q268" i="4"/>
  <c r="AL268" i="4"/>
  <c r="AO268" i="4"/>
  <c r="BA267" i="4"/>
  <c r="AR267" i="4"/>
  <c r="W267" i="4"/>
  <c r="Q267" i="4"/>
  <c r="AL267" i="4"/>
  <c r="AO267" i="4"/>
  <c r="BA265" i="4"/>
  <c r="AR265" i="4"/>
  <c r="W265" i="4"/>
  <c r="Q265" i="4"/>
  <c r="AL265" i="4"/>
  <c r="AO265" i="4"/>
  <c r="BA264" i="4"/>
  <c r="AR264" i="4"/>
  <c r="W264" i="4"/>
  <c r="Q264" i="4"/>
  <c r="AL264" i="4"/>
  <c r="AO264" i="4"/>
  <c r="BA263" i="4"/>
  <c r="AR263" i="4"/>
  <c r="W263" i="4"/>
  <c r="Q263" i="4"/>
  <c r="AL263" i="4"/>
  <c r="AO263" i="4"/>
  <c r="BA260" i="4"/>
  <c r="AR260" i="4"/>
  <c r="W260" i="4"/>
  <c r="Q260" i="4"/>
  <c r="AL260" i="4"/>
  <c r="AO260" i="4"/>
  <c r="BA259" i="4"/>
  <c r="AR259" i="4"/>
  <c r="W259" i="4"/>
  <c r="Q259" i="4"/>
  <c r="AL259" i="4"/>
  <c r="AO259" i="4"/>
  <c r="BA256" i="4"/>
  <c r="AR256" i="4"/>
  <c r="W256" i="4"/>
  <c r="Q256" i="4"/>
  <c r="AL256" i="4"/>
  <c r="AO256" i="4"/>
  <c r="BA255" i="4"/>
  <c r="AR255" i="4"/>
  <c r="W255" i="4"/>
  <c r="Q255" i="4"/>
  <c r="AL255" i="4"/>
  <c r="AO255" i="4"/>
  <c r="BA254" i="4"/>
  <c r="AR254" i="4"/>
  <c r="W254" i="4"/>
  <c r="Q254" i="4"/>
  <c r="AL254" i="4"/>
  <c r="AO254" i="4"/>
  <c r="BA253" i="4"/>
  <c r="AR253" i="4"/>
  <c r="W253" i="4"/>
  <c r="Q253" i="4"/>
  <c r="AL253" i="4"/>
  <c r="AO253" i="4"/>
  <c r="BA252" i="4"/>
  <c r="AR252" i="4"/>
  <c r="W252" i="4"/>
  <c r="Q252" i="4"/>
  <c r="AL252" i="4"/>
  <c r="AO252" i="4"/>
  <c r="BA250" i="4"/>
  <c r="AR250" i="4"/>
  <c r="W250" i="4"/>
  <c r="Q250" i="4"/>
  <c r="AL250" i="4"/>
  <c r="AO250" i="4"/>
  <c r="BA249" i="4"/>
  <c r="AR249" i="4"/>
  <c r="W249" i="4"/>
  <c r="Q249" i="4"/>
  <c r="AL249" i="4"/>
  <c r="AO249" i="4"/>
  <c r="BA248" i="4"/>
  <c r="AR248" i="4"/>
  <c r="W248" i="4"/>
  <c r="Q248" i="4"/>
  <c r="AL248" i="4"/>
  <c r="AO248" i="4"/>
  <c r="BA247" i="4"/>
  <c r="AR247" i="4"/>
  <c r="W247" i="4"/>
  <c r="Q247" i="4"/>
  <c r="AL247" i="4"/>
  <c r="AO247" i="4"/>
  <c r="BA245" i="4"/>
  <c r="AR245" i="4"/>
  <c r="W245" i="4"/>
  <c r="Q245" i="4"/>
  <c r="AL245" i="4"/>
  <c r="AO245" i="4"/>
  <c r="BA244" i="4"/>
  <c r="AR244" i="4"/>
  <c r="W244" i="4"/>
  <c r="Q244" i="4"/>
  <c r="AL244" i="4"/>
  <c r="AO244" i="4"/>
  <c r="BA243" i="4"/>
  <c r="AR243" i="4"/>
  <c r="W243" i="4"/>
  <c r="Q243" i="4"/>
  <c r="AL243" i="4"/>
  <c r="AO243" i="4"/>
  <c r="BA231" i="4"/>
  <c r="AR231" i="4"/>
  <c r="W231" i="4"/>
  <c r="Q231" i="4"/>
  <c r="AL231" i="4"/>
  <c r="AO231" i="4"/>
  <c r="BA229" i="4"/>
  <c r="AR229" i="4"/>
  <c r="W229" i="4"/>
  <c r="Q229" i="4"/>
  <c r="AL229" i="4"/>
  <c r="AO229" i="4"/>
  <c r="BA228" i="4"/>
  <c r="AR228" i="4"/>
  <c r="W228" i="4"/>
  <c r="Q228" i="4"/>
  <c r="AL228" i="4"/>
  <c r="AO228" i="4"/>
  <c r="BA226" i="4"/>
  <c r="AR226" i="4"/>
  <c r="W226" i="4"/>
  <c r="Q226" i="4"/>
  <c r="AL226" i="4"/>
  <c r="AO226" i="4"/>
  <c r="BA225" i="4"/>
  <c r="AR225" i="4"/>
  <c r="W225" i="4"/>
  <c r="Q225" i="4"/>
  <c r="AL225" i="4"/>
  <c r="AO225" i="4"/>
  <c r="BA224" i="4"/>
  <c r="AR224" i="4"/>
  <c r="W224" i="4"/>
  <c r="Q224" i="4"/>
  <c r="AL224" i="4"/>
  <c r="AO224" i="4"/>
  <c r="BA223" i="4"/>
  <c r="AR223" i="4"/>
  <c r="W223" i="4"/>
  <c r="Q223" i="4"/>
  <c r="AL223" i="4"/>
  <c r="AO223" i="4"/>
  <c r="BA221" i="4"/>
  <c r="AR221" i="4"/>
  <c r="W221" i="4"/>
  <c r="Q221" i="4"/>
  <c r="AL221" i="4"/>
  <c r="AO221" i="4"/>
  <c r="BA220" i="4"/>
  <c r="AR220" i="4"/>
  <c r="W220" i="4"/>
  <c r="Q220" i="4"/>
  <c r="AL220" i="4"/>
  <c r="AO220" i="4"/>
  <c r="BA219" i="4"/>
  <c r="AR219" i="4"/>
  <c r="W219" i="4"/>
  <c r="Q219" i="4"/>
  <c r="AL219" i="4"/>
  <c r="AO219" i="4"/>
  <c r="BA214" i="4"/>
  <c r="AR214" i="4"/>
  <c r="W214" i="4"/>
  <c r="Q214" i="4"/>
  <c r="AL214" i="4"/>
  <c r="AO214" i="4"/>
  <c r="BA213" i="4"/>
  <c r="AR213" i="4"/>
  <c r="W213" i="4"/>
  <c r="Q213" i="4"/>
  <c r="AL213" i="4"/>
  <c r="AO213" i="4"/>
  <c r="BA212" i="4"/>
  <c r="AR212" i="4"/>
  <c r="W212" i="4"/>
  <c r="Q212" i="4"/>
  <c r="AL212" i="4"/>
  <c r="AO212" i="4"/>
  <c r="BA210" i="4"/>
  <c r="AR210" i="4"/>
  <c r="W210" i="4"/>
  <c r="Q210" i="4"/>
  <c r="AL210" i="4"/>
  <c r="AO210" i="4"/>
  <c r="BA209" i="4"/>
  <c r="AR209" i="4"/>
  <c r="W209" i="4"/>
  <c r="Q209" i="4"/>
  <c r="AL209" i="4"/>
  <c r="AO209" i="4"/>
  <c r="BA208" i="4"/>
  <c r="AR208" i="4"/>
  <c r="W208" i="4"/>
  <c r="Q208" i="4"/>
  <c r="AL208" i="4"/>
  <c r="AO208" i="4"/>
  <c r="BA206" i="4"/>
  <c r="AR206" i="4"/>
  <c r="W206" i="4"/>
  <c r="Q206" i="4"/>
  <c r="AL206" i="4"/>
  <c r="AO206" i="4"/>
  <c r="BA205" i="4"/>
  <c r="AR205" i="4"/>
  <c r="W205" i="4"/>
  <c r="Q205" i="4"/>
  <c r="AL205" i="4"/>
  <c r="AO205" i="4"/>
  <c r="BA204" i="4"/>
  <c r="AR204" i="4"/>
  <c r="W204" i="4"/>
  <c r="Q204" i="4"/>
  <c r="AL204" i="4"/>
  <c r="AO204" i="4"/>
  <c r="BA203" i="4"/>
  <c r="AR203" i="4"/>
  <c r="W203" i="4"/>
  <c r="Q203" i="4"/>
  <c r="AL203" i="4"/>
  <c r="AO203" i="4"/>
  <c r="BA202" i="4"/>
  <c r="AR202" i="4"/>
  <c r="W202" i="4"/>
  <c r="Q202" i="4"/>
  <c r="AL202" i="4"/>
  <c r="AO202" i="4"/>
  <c r="BA201" i="4"/>
  <c r="AR201" i="4"/>
  <c r="W201" i="4"/>
  <c r="Q201" i="4"/>
  <c r="AL201" i="4"/>
  <c r="AO201" i="4"/>
  <c r="BA199" i="4"/>
  <c r="AR199" i="4"/>
  <c r="W199" i="4"/>
  <c r="Q199" i="4"/>
  <c r="AL199" i="4"/>
  <c r="AO199" i="4"/>
  <c r="BA198" i="4"/>
  <c r="AR198" i="4"/>
  <c r="W198" i="4"/>
  <c r="Q198" i="4"/>
  <c r="AL198" i="4"/>
  <c r="AO198" i="4"/>
  <c r="BA197" i="4"/>
  <c r="AR197" i="4"/>
  <c r="W197" i="4"/>
  <c r="Q197" i="4"/>
  <c r="AL197" i="4"/>
  <c r="AO197" i="4"/>
  <c r="BA196" i="4"/>
  <c r="AR196" i="4"/>
  <c r="W196" i="4"/>
  <c r="Q196" i="4"/>
  <c r="AL196" i="4"/>
  <c r="AO196" i="4"/>
  <c r="BA195" i="4"/>
  <c r="AR195" i="4"/>
  <c r="W195" i="4"/>
  <c r="Q195" i="4"/>
  <c r="AL195" i="4"/>
  <c r="AO195" i="4"/>
  <c r="BA193" i="4"/>
  <c r="AR193" i="4"/>
  <c r="W193" i="4"/>
  <c r="Q193" i="4"/>
  <c r="AL193" i="4"/>
  <c r="AO193" i="4"/>
  <c r="BA192" i="4"/>
  <c r="AR192" i="4"/>
  <c r="W192" i="4"/>
  <c r="Q192" i="4"/>
  <c r="AL192" i="4"/>
  <c r="AO192" i="4"/>
  <c r="BA189" i="4"/>
  <c r="AR189" i="4"/>
  <c r="W189" i="4"/>
  <c r="Q189" i="4"/>
  <c r="AL189" i="4"/>
  <c r="AO189" i="4"/>
  <c r="BA188" i="4"/>
  <c r="AR188" i="4"/>
  <c r="W188" i="4"/>
  <c r="Q188" i="4"/>
  <c r="AL188" i="4"/>
  <c r="AO188" i="4"/>
  <c r="BA187" i="4"/>
  <c r="AR187" i="4"/>
  <c r="W187" i="4"/>
  <c r="Q187" i="4"/>
  <c r="AL187" i="4"/>
  <c r="AO187" i="4"/>
  <c r="BA185" i="4"/>
  <c r="AR185" i="4"/>
  <c r="W185" i="4"/>
  <c r="Q185" i="4"/>
  <c r="AL185" i="4"/>
  <c r="AO185" i="4"/>
  <c r="BA183" i="4"/>
  <c r="AR183" i="4"/>
  <c r="W183" i="4"/>
  <c r="Q183" i="4"/>
  <c r="AL183" i="4"/>
  <c r="AO183" i="4"/>
  <c r="BA182" i="4"/>
  <c r="AR182" i="4"/>
  <c r="W182" i="4"/>
  <c r="Q182" i="4"/>
  <c r="AL182" i="4"/>
  <c r="AO182" i="4"/>
  <c r="BA181" i="4"/>
  <c r="AR181" i="4"/>
  <c r="W181" i="4"/>
  <c r="Q181" i="4"/>
  <c r="AL181" i="4"/>
  <c r="AO181" i="4"/>
  <c r="BA179" i="4"/>
  <c r="AR179" i="4"/>
  <c r="W179" i="4"/>
  <c r="Q179" i="4"/>
  <c r="AL179" i="4"/>
  <c r="AO179" i="4"/>
  <c r="BA178" i="4"/>
  <c r="AR178" i="4"/>
  <c r="W178" i="4"/>
  <c r="Q178" i="4"/>
  <c r="AL178" i="4"/>
  <c r="AO178" i="4"/>
  <c r="BA176" i="4"/>
  <c r="AR176" i="4"/>
  <c r="W176" i="4"/>
  <c r="Q176" i="4"/>
  <c r="AL176" i="4"/>
  <c r="AO176" i="4"/>
  <c r="BA175" i="4"/>
  <c r="AR175" i="4"/>
  <c r="W175" i="4"/>
  <c r="Q175" i="4"/>
  <c r="AL175" i="4"/>
  <c r="AO175" i="4"/>
  <c r="BA174" i="4"/>
  <c r="AR174" i="4"/>
  <c r="W174" i="4"/>
  <c r="Q174" i="4"/>
  <c r="AL174" i="4"/>
  <c r="AO174" i="4"/>
  <c r="BA172" i="4"/>
  <c r="AR172" i="4"/>
  <c r="W172" i="4"/>
  <c r="Q172" i="4"/>
  <c r="AL172" i="4"/>
  <c r="AO172" i="4"/>
  <c r="BA171" i="4"/>
  <c r="AR171" i="4"/>
  <c r="W171" i="4"/>
  <c r="Q171" i="4"/>
  <c r="AL171" i="4"/>
  <c r="AO171" i="4"/>
  <c r="BA170" i="4"/>
  <c r="AR170" i="4"/>
  <c r="W170" i="4"/>
  <c r="Q170" i="4"/>
  <c r="AL170" i="4"/>
  <c r="AO170" i="4"/>
  <c r="BA168" i="4"/>
  <c r="AR168" i="4"/>
  <c r="W168" i="4"/>
  <c r="Q168" i="4"/>
  <c r="AL168" i="4"/>
  <c r="AO168" i="4"/>
  <c r="BA167" i="4"/>
  <c r="AR167" i="4"/>
  <c r="W167" i="4"/>
  <c r="Q167" i="4"/>
  <c r="AL167" i="4"/>
  <c r="AO167" i="4"/>
  <c r="BA166" i="4"/>
  <c r="AR166" i="4"/>
  <c r="W166" i="4"/>
  <c r="Q166" i="4"/>
  <c r="AL166" i="4"/>
  <c r="AO166" i="4"/>
  <c r="BA161" i="4"/>
  <c r="AR161" i="4"/>
  <c r="W161" i="4"/>
  <c r="Q161" i="4"/>
  <c r="AL161" i="4"/>
  <c r="AO161" i="4"/>
  <c r="BA158" i="4"/>
  <c r="AR158" i="4"/>
  <c r="W158" i="4"/>
  <c r="Q158" i="4"/>
  <c r="AL158" i="4"/>
  <c r="AO158" i="4"/>
  <c r="BA157" i="4"/>
  <c r="AR157" i="4"/>
  <c r="W157" i="4"/>
  <c r="Q157" i="4"/>
  <c r="AL157" i="4"/>
  <c r="AO157" i="4"/>
  <c r="BA156" i="4"/>
  <c r="AR156" i="4"/>
  <c r="W156" i="4"/>
  <c r="Q156" i="4"/>
  <c r="AL156" i="4"/>
  <c r="AO156" i="4"/>
  <c r="BA155" i="4"/>
  <c r="AR155" i="4"/>
  <c r="W155" i="4"/>
  <c r="Q155" i="4"/>
  <c r="AL155" i="4"/>
  <c r="AO155" i="4"/>
  <c r="BA154" i="4"/>
  <c r="AR154" i="4"/>
  <c r="W154" i="4"/>
  <c r="Q154" i="4"/>
  <c r="AL154" i="4"/>
  <c r="AO154" i="4"/>
  <c r="BA153" i="4"/>
  <c r="AR153" i="4"/>
  <c r="W153" i="4"/>
  <c r="Q153" i="4"/>
  <c r="AL153" i="4"/>
  <c r="AO153" i="4"/>
  <c r="BA152" i="4"/>
  <c r="AR152" i="4"/>
  <c r="W152" i="4"/>
  <c r="Q152" i="4"/>
  <c r="AL152" i="4"/>
  <c r="AO152" i="4"/>
  <c r="BA151" i="4"/>
  <c r="AR151" i="4"/>
  <c r="W151" i="4"/>
  <c r="Q151" i="4"/>
  <c r="AL151" i="4"/>
  <c r="AO151" i="4"/>
  <c r="BA150" i="4"/>
  <c r="AR150" i="4"/>
  <c r="W150" i="4"/>
  <c r="Q150" i="4"/>
  <c r="AL150" i="4"/>
  <c r="AO150" i="4"/>
  <c r="BA149" i="4"/>
  <c r="AR149" i="4"/>
  <c r="W149" i="4"/>
  <c r="Q149" i="4"/>
  <c r="AL149" i="4"/>
  <c r="AO149" i="4"/>
  <c r="BA148" i="4"/>
  <c r="AR148" i="4"/>
  <c r="W148" i="4"/>
  <c r="Q148" i="4"/>
  <c r="AL148" i="4"/>
  <c r="AO148" i="4"/>
  <c r="BA147" i="4"/>
  <c r="AR147" i="4"/>
  <c r="W147" i="4"/>
  <c r="Q147" i="4"/>
  <c r="AL147" i="4"/>
  <c r="AO147" i="4"/>
  <c r="BA145" i="4"/>
  <c r="AR145" i="4"/>
  <c r="W145" i="4"/>
  <c r="Q145" i="4"/>
  <c r="AL145" i="4"/>
  <c r="AO145" i="4"/>
  <c r="BA144" i="4"/>
  <c r="AR144" i="4"/>
  <c r="W144" i="4"/>
  <c r="Q144" i="4"/>
  <c r="AL144" i="4"/>
  <c r="AO144" i="4"/>
  <c r="BA143" i="4"/>
  <c r="AR143" i="4"/>
  <c r="W143" i="4"/>
  <c r="Q143" i="4"/>
  <c r="AL143" i="4"/>
  <c r="AO143" i="4"/>
  <c r="BA141" i="4"/>
  <c r="AR141" i="4"/>
  <c r="W141" i="4"/>
  <c r="Q141" i="4"/>
  <c r="AL141" i="4"/>
  <c r="AO141" i="4"/>
  <c r="BA140" i="4"/>
  <c r="AR140" i="4"/>
  <c r="W140" i="4"/>
  <c r="Q140" i="4"/>
  <c r="AL140" i="4"/>
  <c r="AO140" i="4"/>
  <c r="BA139" i="4"/>
  <c r="AR139" i="4"/>
  <c r="W139" i="4"/>
  <c r="Q139" i="4"/>
  <c r="AL139" i="4"/>
  <c r="AO139" i="4"/>
  <c r="BA137" i="4"/>
  <c r="AR137" i="4"/>
  <c r="W137" i="4"/>
  <c r="Q137" i="4"/>
  <c r="AL137" i="4"/>
  <c r="AO137" i="4"/>
  <c r="BA136" i="4"/>
  <c r="AR136" i="4"/>
  <c r="W136" i="4"/>
  <c r="Q136" i="4"/>
  <c r="AL136" i="4"/>
  <c r="AO136" i="4"/>
  <c r="BA135" i="4"/>
  <c r="AR135" i="4"/>
  <c r="W135" i="4"/>
  <c r="Q135" i="4"/>
  <c r="AL135" i="4"/>
  <c r="AO135" i="4"/>
  <c r="BA134" i="4"/>
  <c r="AR134" i="4"/>
  <c r="W134" i="4"/>
  <c r="Q134" i="4"/>
  <c r="AL134" i="4"/>
  <c r="AO134" i="4"/>
  <c r="BA133" i="4"/>
  <c r="AR133" i="4"/>
  <c r="W133" i="4"/>
  <c r="Q133" i="4"/>
  <c r="AL133" i="4"/>
  <c r="AO133" i="4"/>
  <c r="BA132" i="4"/>
  <c r="AR132" i="4"/>
  <c r="W132" i="4"/>
  <c r="Q132" i="4"/>
  <c r="AL132" i="4"/>
  <c r="AO132" i="4"/>
  <c r="BA131" i="4"/>
  <c r="AR131" i="4"/>
  <c r="W131" i="4"/>
  <c r="Q131" i="4"/>
  <c r="AL131" i="4"/>
  <c r="AO131" i="4"/>
  <c r="BA130" i="4"/>
  <c r="AR130" i="4"/>
  <c r="W130" i="4"/>
  <c r="Q130" i="4"/>
  <c r="AL130" i="4"/>
  <c r="AO130" i="4"/>
  <c r="BA129" i="4"/>
  <c r="AR129" i="4"/>
  <c r="W129" i="4"/>
  <c r="Q129" i="4"/>
  <c r="AL129" i="4"/>
  <c r="AO129" i="4"/>
  <c r="BA128" i="4"/>
  <c r="AR128" i="4"/>
  <c r="W128" i="4"/>
  <c r="Q128" i="4"/>
  <c r="AL128" i="4"/>
  <c r="AO128" i="4"/>
  <c r="BA127" i="4"/>
  <c r="AR127" i="4"/>
  <c r="W127" i="4"/>
  <c r="Q127" i="4"/>
  <c r="AL127" i="4"/>
  <c r="AO127" i="4"/>
  <c r="BA126" i="4"/>
  <c r="AR126" i="4"/>
  <c r="W126" i="4"/>
  <c r="Q126" i="4"/>
  <c r="AL126" i="4"/>
  <c r="AO126" i="4"/>
  <c r="BA124" i="4"/>
  <c r="AR124" i="4"/>
  <c r="W124" i="4"/>
  <c r="Q124" i="4"/>
  <c r="AL124" i="4"/>
  <c r="AO124" i="4"/>
  <c r="BA123" i="4"/>
  <c r="AR123" i="4"/>
  <c r="W123" i="4"/>
  <c r="Q123" i="4"/>
  <c r="AL123" i="4"/>
  <c r="AO123" i="4"/>
  <c r="BA122" i="4"/>
  <c r="AR122" i="4"/>
  <c r="W122" i="4"/>
  <c r="Q122" i="4"/>
  <c r="AL122" i="4"/>
  <c r="AO122" i="4"/>
  <c r="BA121" i="4"/>
  <c r="AR121" i="4"/>
  <c r="W121" i="4"/>
  <c r="Q121" i="4"/>
  <c r="AL121" i="4"/>
  <c r="AO121" i="4"/>
  <c r="BA117" i="4"/>
  <c r="AR117" i="4"/>
  <c r="W117" i="4"/>
  <c r="Q117" i="4"/>
  <c r="AL117" i="4"/>
  <c r="AO117" i="4"/>
  <c r="BA116" i="4"/>
  <c r="AR116" i="4"/>
  <c r="W116" i="4"/>
  <c r="Q116" i="4"/>
  <c r="AL116" i="4"/>
  <c r="AO116" i="4"/>
  <c r="BA115" i="4"/>
  <c r="AR115" i="4"/>
  <c r="W115" i="4"/>
  <c r="Q115" i="4"/>
  <c r="AL115" i="4"/>
  <c r="AO115" i="4"/>
  <c r="BA114" i="4"/>
  <c r="AR114" i="4"/>
  <c r="W114" i="4"/>
  <c r="Q114" i="4"/>
  <c r="AL114" i="4"/>
  <c r="AO114" i="4"/>
  <c r="BA111" i="4"/>
  <c r="AR111" i="4"/>
  <c r="W111" i="4"/>
  <c r="Q111" i="4"/>
  <c r="AL111" i="4"/>
  <c r="AO111" i="4"/>
  <c r="BA110" i="4"/>
  <c r="AR110" i="4"/>
  <c r="W110" i="4"/>
  <c r="Q110" i="4"/>
  <c r="AL110" i="4"/>
  <c r="AO110" i="4"/>
  <c r="BA109" i="4"/>
  <c r="AR109" i="4"/>
  <c r="Q109" i="4"/>
  <c r="AL109" i="4"/>
  <c r="AO109" i="4"/>
  <c r="BA108" i="4"/>
  <c r="AR108" i="4"/>
  <c r="Q108" i="4"/>
  <c r="AL108" i="4"/>
  <c r="AO108" i="4"/>
  <c r="BA107" i="4"/>
  <c r="AR107" i="4"/>
  <c r="Q107" i="4"/>
  <c r="AL107" i="4"/>
  <c r="AO107" i="4"/>
  <c r="BA105" i="4"/>
  <c r="AR105" i="4"/>
  <c r="Q105" i="4"/>
  <c r="AL105" i="4"/>
  <c r="AO105" i="4"/>
  <c r="BA104" i="4"/>
  <c r="AR104" i="4"/>
  <c r="Q104" i="4"/>
  <c r="AL104" i="4"/>
  <c r="AO104" i="4"/>
  <c r="BA103" i="4"/>
  <c r="AR103" i="4"/>
  <c r="Q103" i="4"/>
  <c r="AL103" i="4"/>
  <c r="AO103" i="4"/>
  <c r="BA102" i="4"/>
  <c r="AR102" i="4"/>
  <c r="Q102" i="4"/>
  <c r="AL102" i="4"/>
  <c r="AO102" i="4"/>
  <c r="BA101" i="4"/>
  <c r="AR101" i="4"/>
  <c r="Q101" i="4"/>
  <c r="AL101" i="4"/>
  <c r="AO101" i="4"/>
  <c r="BA100" i="4"/>
  <c r="AR100" i="4"/>
  <c r="Q100" i="4"/>
  <c r="AL100" i="4"/>
  <c r="AO100" i="4"/>
  <c r="BA99" i="4"/>
  <c r="AR99" i="4"/>
  <c r="Q99" i="4"/>
  <c r="AL99" i="4"/>
  <c r="AO99" i="4"/>
  <c r="BA95" i="4"/>
  <c r="AR95" i="4"/>
  <c r="Q95" i="4"/>
  <c r="AL95" i="4"/>
  <c r="AO95" i="4"/>
  <c r="BA94" i="4"/>
  <c r="AR94" i="4"/>
  <c r="Q94" i="4"/>
  <c r="AL94" i="4"/>
  <c r="AO94" i="4"/>
  <c r="BA92" i="4"/>
  <c r="AR92" i="4"/>
  <c r="Q92" i="4"/>
  <c r="AL92" i="4"/>
  <c r="AO92" i="4"/>
  <c r="BA91" i="4"/>
  <c r="AR91" i="4"/>
  <c r="Q91" i="4"/>
  <c r="AL91" i="4"/>
  <c r="AO91" i="4"/>
  <c r="BA90" i="4"/>
  <c r="AR90" i="4"/>
  <c r="Q90" i="4"/>
  <c r="AL90" i="4"/>
  <c r="AO90" i="4"/>
  <c r="BA89" i="4"/>
  <c r="AR89" i="4"/>
  <c r="Q89" i="4"/>
  <c r="AL89" i="4"/>
  <c r="AO89" i="4"/>
  <c r="BA88" i="4"/>
  <c r="AR88" i="4"/>
  <c r="Q88" i="4"/>
  <c r="AL88" i="4"/>
  <c r="AO88" i="4"/>
  <c r="BA87" i="4"/>
  <c r="AR87" i="4"/>
  <c r="Q87" i="4"/>
  <c r="AL87" i="4"/>
  <c r="AO87" i="4"/>
  <c r="BA86" i="4"/>
  <c r="AR86" i="4"/>
  <c r="Q86" i="4"/>
  <c r="AL86" i="4"/>
  <c r="AO86" i="4"/>
  <c r="BA85" i="4"/>
  <c r="AR85" i="4"/>
  <c r="Q85" i="4"/>
  <c r="AL85" i="4"/>
  <c r="AO85" i="4"/>
  <c r="BA84" i="4"/>
  <c r="AR84" i="4"/>
  <c r="Q84" i="4"/>
  <c r="AL84" i="4"/>
  <c r="AO84" i="4"/>
  <c r="BA81" i="4"/>
  <c r="AR81" i="4"/>
  <c r="W81" i="4"/>
  <c r="Q81" i="4"/>
  <c r="AL81" i="4"/>
  <c r="AO81" i="4"/>
  <c r="BA80" i="4"/>
  <c r="AR80" i="4"/>
  <c r="W80" i="4"/>
  <c r="Q80" i="4"/>
  <c r="AL80" i="4"/>
  <c r="AO80" i="4"/>
  <c r="BA78" i="4"/>
  <c r="AR78" i="4"/>
  <c r="W78" i="4"/>
  <c r="Q78" i="4"/>
  <c r="AL78" i="4"/>
  <c r="AO78" i="4"/>
  <c r="BA77" i="4"/>
  <c r="AR77" i="4"/>
  <c r="W77" i="4"/>
  <c r="Q77" i="4"/>
  <c r="AL77" i="4"/>
  <c r="AO77" i="4"/>
  <c r="BA76" i="4"/>
  <c r="AR76" i="4"/>
  <c r="W76" i="4"/>
  <c r="Q76" i="4"/>
  <c r="AL76" i="4"/>
  <c r="AO76" i="4"/>
  <c r="BA75" i="4"/>
  <c r="AR75" i="4"/>
  <c r="W75" i="4"/>
  <c r="Q75" i="4"/>
  <c r="AL75" i="4"/>
  <c r="AO75" i="4"/>
  <c r="BA74" i="4"/>
  <c r="AR74" i="4"/>
  <c r="W74" i="4"/>
  <c r="Q74" i="4"/>
  <c r="AL74" i="4"/>
  <c r="AO74" i="4"/>
  <c r="BA73" i="4"/>
  <c r="AR73" i="4"/>
  <c r="W73" i="4"/>
  <c r="Q73" i="4"/>
  <c r="AL73" i="4"/>
  <c r="AO73" i="4"/>
  <c r="BA72" i="4"/>
  <c r="AR72" i="4"/>
  <c r="W72" i="4"/>
  <c r="Q72" i="4"/>
  <c r="AL72" i="4"/>
  <c r="AO72" i="4"/>
  <c r="BA71" i="4"/>
  <c r="AR71" i="4"/>
  <c r="W71" i="4"/>
  <c r="Q71" i="4"/>
  <c r="AL71" i="4"/>
  <c r="AO71" i="4"/>
  <c r="BA70" i="4"/>
  <c r="AR70" i="4"/>
  <c r="W70" i="4"/>
  <c r="Q70" i="4"/>
  <c r="AL70" i="4"/>
  <c r="AO70" i="4"/>
  <c r="BA69" i="4"/>
  <c r="AR69" i="4"/>
  <c r="W69" i="4"/>
  <c r="Q69" i="4"/>
  <c r="AL69" i="4"/>
  <c r="AO69" i="4"/>
  <c r="BA68" i="4"/>
  <c r="AR68" i="4"/>
  <c r="W68" i="4"/>
  <c r="Q68" i="4"/>
  <c r="AL68" i="4"/>
  <c r="AO68" i="4"/>
  <c r="BA67" i="4"/>
  <c r="AR67" i="4"/>
  <c r="W67" i="4"/>
  <c r="Q67" i="4"/>
  <c r="AL67" i="4"/>
  <c r="AO67" i="4"/>
  <c r="BA66" i="4"/>
  <c r="AR66" i="4"/>
  <c r="W66" i="4"/>
  <c r="Q66" i="4"/>
  <c r="AL66" i="4"/>
  <c r="AO66" i="4"/>
  <c r="BA65" i="4"/>
  <c r="AR65" i="4"/>
  <c r="W65" i="4"/>
  <c r="Q65" i="4"/>
  <c r="AL65" i="4"/>
  <c r="AO65" i="4"/>
  <c r="BA63" i="4"/>
  <c r="AR63" i="4"/>
  <c r="W63" i="4"/>
  <c r="Q63" i="4"/>
  <c r="AL63" i="4"/>
  <c r="AO63" i="4"/>
  <c r="BA62" i="4"/>
  <c r="AR62" i="4"/>
  <c r="W62" i="4"/>
  <c r="Q62" i="4"/>
  <c r="AL62" i="4"/>
  <c r="AO62" i="4"/>
  <c r="BA61" i="4"/>
  <c r="AR61" i="4"/>
  <c r="W61" i="4"/>
  <c r="Q61" i="4"/>
  <c r="AL61" i="4"/>
  <c r="AO61" i="4"/>
  <c r="BA60" i="4"/>
  <c r="AR60" i="4"/>
  <c r="W60" i="4"/>
  <c r="Q60" i="4"/>
  <c r="AL60" i="4"/>
  <c r="AO60" i="4"/>
  <c r="BA58" i="4"/>
  <c r="AR58" i="4"/>
  <c r="W58" i="4"/>
  <c r="Q58" i="4"/>
  <c r="AL58" i="4"/>
  <c r="AO58" i="4"/>
  <c r="BA57" i="4"/>
  <c r="AR57" i="4"/>
  <c r="W57" i="4"/>
  <c r="Q57" i="4"/>
  <c r="AL57" i="4"/>
  <c r="AO57" i="4"/>
  <c r="BA56" i="4"/>
  <c r="AR56" i="4"/>
  <c r="W56" i="4"/>
  <c r="Q56" i="4"/>
  <c r="AL56" i="4"/>
  <c r="AO56" i="4"/>
  <c r="BA55" i="4"/>
  <c r="AR55" i="4"/>
  <c r="W55" i="4"/>
  <c r="Q55" i="4"/>
  <c r="AL55" i="4"/>
  <c r="AO55" i="4"/>
  <c r="BA53" i="4"/>
  <c r="AR53" i="4"/>
  <c r="W53" i="4"/>
  <c r="Q53" i="4"/>
  <c r="AL53" i="4"/>
  <c r="AO53" i="4"/>
  <c r="BA52" i="4"/>
  <c r="AR52" i="4"/>
  <c r="W52" i="4"/>
  <c r="Q52" i="4"/>
  <c r="AL52" i="4"/>
  <c r="AO52" i="4"/>
  <c r="BA51" i="4"/>
  <c r="AR51" i="4"/>
  <c r="W51" i="4"/>
  <c r="Q51" i="4"/>
  <c r="AL51" i="4"/>
  <c r="AO51" i="4"/>
  <c r="BA50" i="4"/>
  <c r="AR50" i="4"/>
  <c r="W50" i="4"/>
  <c r="Q50" i="4"/>
  <c r="AL50" i="4"/>
  <c r="AO50" i="4"/>
  <c r="BA47" i="4"/>
  <c r="AR47" i="4"/>
  <c r="W47" i="4"/>
  <c r="Q47" i="4"/>
  <c r="AL47" i="4"/>
  <c r="AO47" i="4"/>
  <c r="BA46" i="4"/>
  <c r="AR46" i="4"/>
  <c r="W46" i="4"/>
  <c r="Q46" i="4"/>
  <c r="AL46" i="4"/>
  <c r="AO46" i="4"/>
  <c r="BA45" i="4"/>
  <c r="AR45" i="4"/>
  <c r="W45" i="4"/>
  <c r="Q45" i="4"/>
  <c r="AL45" i="4"/>
  <c r="AO45" i="4"/>
  <c r="BA43" i="4"/>
  <c r="AR43" i="4"/>
  <c r="W43" i="4"/>
  <c r="Q43" i="4"/>
  <c r="AL43" i="4"/>
  <c r="AO43" i="4"/>
  <c r="BA42" i="4"/>
  <c r="AR42" i="4"/>
  <c r="W42" i="4"/>
  <c r="Q42" i="4"/>
  <c r="AL42" i="4"/>
  <c r="AO42" i="4"/>
  <c r="BA41" i="4"/>
  <c r="AR41" i="4"/>
  <c r="W41" i="4"/>
  <c r="Q41" i="4"/>
  <c r="AL41" i="4"/>
  <c r="AO41" i="4"/>
  <c r="BA40" i="4"/>
  <c r="AR40" i="4"/>
  <c r="W40" i="4"/>
  <c r="Q40" i="4"/>
  <c r="AL40" i="4"/>
  <c r="AO40" i="4"/>
  <c r="BA39" i="4"/>
  <c r="AR39" i="4"/>
  <c r="W39" i="4"/>
  <c r="Q39" i="4"/>
  <c r="AL39" i="4"/>
  <c r="AO39" i="4"/>
  <c r="BA38" i="4"/>
  <c r="AR38" i="4"/>
  <c r="W38" i="4"/>
  <c r="Q38" i="4"/>
  <c r="AL38" i="4"/>
  <c r="AO38" i="4"/>
  <c r="BA37" i="4"/>
  <c r="AR37" i="4"/>
  <c r="W37" i="4"/>
  <c r="Q37" i="4"/>
  <c r="AL37" i="4"/>
  <c r="AO37" i="4"/>
  <c r="BA35" i="4"/>
  <c r="AR35" i="4"/>
  <c r="W35" i="4"/>
  <c r="Q35" i="4"/>
  <c r="AL35" i="4"/>
  <c r="AO35" i="4"/>
  <c r="BA34" i="4"/>
  <c r="AR34" i="4"/>
  <c r="W34" i="4"/>
  <c r="Q34" i="4"/>
  <c r="AL34" i="4"/>
  <c r="AO34" i="4"/>
  <c r="BA33" i="4"/>
  <c r="AR33" i="4"/>
  <c r="W33" i="4"/>
  <c r="Q33" i="4"/>
  <c r="AL33" i="4"/>
  <c r="AO33" i="4"/>
  <c r="BA32" i="4"/>
  <c r="AR32" i="4"/>
  <c r="W32" i="4"/>
  <c r="Q32" i="4"/>
  <c r="AL32" i="4"/>
  <c r="AO32" i="4"/>
  <c r="BA29" i="4"/>
  <c r="AR29" i="4"/>
  <c r="W29" i="4"/>
  <c r="Q29" i="4"/>
  <c r="AL29" i="4"/>
  <c r="AO29" i="4"/>
  <c r="BA28" i="4"/>
  <c r="AR28" i="4"/>
  <c r="W28" i="4"/>
  <c r="Q28" i="4"/>
  <c r="AL28" i="4"/>
  <c r="AO28" i="4"/>
  <c r="BA27" i="4"/>
  <c r="AR27" i="4"/>
  <c r="W27" i="4"/>
  <c r="Q27" i="4"/>
  <c r="AL27" i="4"/>
  <c r="AO27" i="4"/>
  <c r="BA26" i="4"/>
  <c r="AR26" i="4"/>
  <c r="W26" i="4"/>
  <c r="Q26" i="4"/>
  <c r="AL26" i="4"/>
  <c r="AO26" i="4"/>
  <c r="BA25" i="4"/>
  <c r="AR25" i="4"/>
  <c r="W25" i="4"/>
  <c r="Q25" i="4"/>
  <c r="AL25" i="4"/>
  <c r="AO25" i="4"/>
  <c r="BA23" i="4"/>
  <c r="AR23" i="4"/>
  <c r="W23" i="4"/>
  <c r="Q23" i="4"/>
  <c r="AL23" i="4"/>
  <c r="AO23" i="4"/>
  <c r="BA22" i="4"/>
  <c r="AR22" i="4"/>
  <c r="W22" i="4"/>
  <c r="Q22" i="4"/>
  <c r="AL22" i="4"/>
  <c r="AO22" i="4"/>
  <c r="BA20" i="4"/>
  <c r="AR20" i="4"/>
  <c r="W20" i="4"/>
  <c r="Q20" i="4"/>
  <c r="AL20" i="4"/>
  <c r="AO20" i="4"/>
  <c r="BA19" i="4"/>
  <c r="AR19" i="4"/>
  <c r="W19" i="4"/>
  <c r="Q19" i="4"/>
  <c r="AL19" i="4"/>
  <c r="AO19" i="4"/>
  <c r="BA18" i="4"/>
  <c r="AR18" i="4"/>
  <c r="W18" i="4"/>
  <c r="Q18" i="4"/>
  <c r="AL18" i="4"/>
  <c r="AO18" i="4"/>
  <c r="BA17" i="4"/>
  <c r="AR17" i="4"/>
  <c r="W17" i="4"/>
  <c r="Q17" i="4"/>
  <c r="AL17" i="4"/>
  <c r="AO17" i="4"/>
  <c r="BA15" i="4"/>
  <c r="AR15" i="4"/>
  <c r="W15" i="4"/>
  <c r="Q15" i="4"/>
  <c r="AL15" i="4"/>
  <c r="AO15" i="4"/>
  <c r="BA14" i="4"/>
  <c r="AR14" i="4"/>
  <c r="W14" i="4"/>
  <c r="Q14" i="4"/>
  <c r="AL14" i="4"/>
  <c r="AO14" i="4"/>
  <c r="K275" i="4"/>
  <c r="K274" i="4"/>
  <c r="K272" i="4"/>
  <c r="K271" i="4"/>
  <c r="K269" i="4"/>
  <c r="K268" i="4"/>
  <c r="K267" i="4"/>
  <c r="K265" i="4"/>
  <c r="K264" i="4"/>
  <c r="K263" i="4"/>
  <c r="K260" i="4"/>
  <c r="K259" i="4"/>
  <c r="K256" i="4"/>
  <c r="K255" i="4"/>
  <c r="K254" i="4"/>
  <c r="K253" i="4"/>
  <c r="K252" i="4"/>
  <c r="K250" i="4"/>
  <c r="K249" i="4"/>
  <c r="K248" i="4"/>
  <c r="K247" i="4"/>
  <c r="K245" i="4"/>
  <c r="K244" i="4"/>
  <c r="K243" i="4"/>
  <c r="K231" i="4"/>
  <c r="K229" i="4"/>
  <c r="K228" i="4"/>
  <c r="K226" i="4"/>
  <c r="K225" i="4"/>
  <c r="K224" i="4"/>
  <c r="K223" i="4"/>
  <c r="K221" i="4"/>
  <c r="K220" i="4"/>
  <c r="K219" i="4"/>
  <c r="K214" i="4"/>
  <c r="K213" i="4"/>
  <c r="K212" i="4"/>
  <c r="K210" i="4"/>
  <c r="K209" i="4"/>
  <c r="K208" i="4"/>
  <c r="K206" i="4"/>
  <c r="K205" i="4"/>
  <c r="K204" i="4"/>
  <c r="K203" i="4"/>
  <c r="K202" i="4"/>
  <c r="K201" i="4"/>
  <c r="K199" i="4"/>
  <c r="K198" i="4"/>
  <c r="K197" i="4"/>
  <c r="K196" i="4"/>
  <c r="K195" i="4"/>
  <c r="K193" i="4"/>
  <c r="K192" i="4"/>
  <c r="K189" i="4"/>
  <c r="K188" i="4"/>
  <c r="K187" i="4"/>
  <c r="K185" i="4"/>
  <c r="K183" i="4"/>
  <c r="K182" i="4"/>
  <c r="K181" i="4"/>
  <c r="K179" i="4"/>
  <c r="K178" i="4"/>
  <c r="K176" i="4"/>
  <c r="K175" i="4"/>
  <c r="K174" i="4"/>
  <c r="K172" i="4"/>
  <c r="K171" i="4"/>
  <c r="K170" i="4"/>
  <c r="K168" i="4"/>
  <c r="K167" i="4"/>
  <c r="K166" i="4"/>
  <c r="K161" i="4"/>
  <c r="K158" i="4"/>
  <c r="K157" i="4"/>
  <c r="K156" i="4"/>
  <c r="K155" i="4"/>
  <c r="K154" i="4"/>
  <c r="K153" i="4"/>
  <c r="K152" i="4"/>
  <c r="K151" i="4"/>
  <c r="K150" i="4"/>
  <c r="K149" i="4"/>
  <c r="K148" i="4"/>
  <c r="K147" i="4"/>
  <c r="K145" i="4"/>
  <c r="K144" i="4"/>
  <c r="K143" i="4"/>
  <c r="K141" i="4"/>
  <c r="K140" i="4"/>
  <c r="K139" i="4"/>
  <c r="K137" i="4"/>
  <c r="K136" i="4"/>
  <c r="K135" i="4"/>
  <c r="K134" i="4"/>
  <c r="K133" i="4"/>
  <c r="K132" i="4"/>
  <c r="K131" i="4"/>
  <c r="K130" i="4"/>
  <c r="K129" i="4"/>
  <c r="K128" i="4"/>
  <c r="K127" i="4"/>
  <c r="K126" i="4"/>
  <c r="K124" i="4"/>
  <c r="K123" i="4"/>
  <c r="K122" i="4"/>
  <c r="K121" i="4"/>
  <c r="K117" i="4"/>
  <c r="K116" i="4"/>
  <c r="K115" i="4"/>
  <c r="K114" i="4"/>
  <c r="K111" i="4"/>
  <c r="K110" i="4"/>
  <c r="K109" i="4"/>
  <c r="K108" i="4"/>
  <c r="K107" i="4"/>
  <c r="K105" i="4"/>
  <c r="K104" i="4"/>
  <c r="K103" i="4"/>
  <c r="K102" i="4"/>
  <c r="K101" i="4"/>
  <c r="K100" i="4"/>
  <c r="K99" i="4"/>
  <c r="K95" i="4"/>
  <c r="K94" i="4"/>
  <c r="K92" i="4"/>
  <c r="K91" i="4"/>
  <c r="K90" i="4"/>
  <c r="K89" i="4"/>
  <c r="K88" i="4"/>
  <c r="K87" i="4"/>
  <c r="K86" i="4"/>
  <c r="K85" i="4"/>
  <c r="K84" i="4"/>
  <c r="K81" i="4"/>
  <c r="K80" i="4"/>
  <c r="K78" i="4"/>
  <c r="K77" i="4"/>
  <c r="K76" i="4"/>
  <c r="K75" i="4"/>
  <c r="K74" i="4"/>
  <c r="K73" i="4"/>
  <c r="K72" i="4"/>
  <c r="K71" i="4"/>
  <c r="K70" i="4"/>
  <c r="K69" i="4"/>
  <c r="K68" i="4"/>
  <c r="K67" i="4"/>
  <c r="K65" i="4"/>
  <c r="K63" i="4"/>
  <c r="K62" i="4"/>
  <c r="K61" i="4"/>
  <c r="K60" i="4"/>
  <c r="K58" i="4"/>
  <c r="K57" i="4"/>
  <c r="K56" i="4"/>
  <c r="K55" i="4"/>
  <c r="K53" i="4"/>
  <c r="K52" i="4"/>
  <c r="K51" i="4"/>
  <c r="K50" i="4"/>
  <c r="K47" i="4"/>
  <c r="K46" i="4"/>
  <c r="K45" i="4"/>
  <c r="K43" i="4"/>
  <c r="K42" i="4"/>
  <c r="K41" i="4"/>
  <c r="K40" i="4"/>
  <c r="K39" i="4"/>
  <c r="K38" i="4"/>
  <c r="K37" i="4"/>
  <c r="K35" i="4"/>
  <c r="K34" i="4"/>
  <c r="K33" i="4"/>
  <c r="K32" i="4"/>
  <c r="K29" i="4"/>
  <c r="K28" i="4"/>
  <c r="K27" i="4"/>
  <c r="K26" i="4"/>
  <c r="K25" i="4"/>
  <c r="K23" i="4"/>
  <c r="K22" i="4"/>
  <c r="K20" i="4"/>
  <c r="K19" i="4"/>
  <c r="K18" i="4"/>
  <c r="K17" i="4"/>
  <c r="K15" i="4"/>
  <c r="K14" i="4"/>
  <c r="AL276" i="4" l="1"/>
  <c r="AK9" i="4" s="1"/>
  <c r="AR276" i="4"/>
  <c r="AQ9" i="4" s="1"/>
  <c r="Q276" i="4"/>
  <c r="P9" i="4" s="1"/>
  <c r="BA276" i="4"/>
  <c r="AO276" i="4"/>
  <c r="AN9" i="4" s="1"/>
  <c r="W276" i="4"/>
  <c r="V9" i="4" s="1"/>
  <c r="S9" i="4"/>
  <c r="K276" i="4"/>
  <c r="J9" i="4" s="1"/>
  <c r="I9" i="4" l="1"/>
  <c r="I276" i="4"/>
</calcChain>
</file>

<file path=xl/sharedStrings.xml><?xml version="1.0" encoding="utf-8"?>
<sst xmlns="http://schemas.openxmlformats.org/spreadsheetml/2006/main" count="5459" uniqueCount="951">
  <si>
    <t xml:space="preserve">DK  140x120 cm </t>
  </si>
  <si>
    <t xml:space="preserve">DK  140x140 cm </t>
  </si>
  <si>
    <t>DK  140x210 cm</t>
  </si>
  <si>
    <t xml:space="preserve">Opis građevinskog materijala </t>
  </si>
  <si>
    <t>kg</t>
  </si>
  <si>
    <t>m3</t>
  </si>
  <si>
    <t>m1</t>
  </si>
  <si>
    <t>m2</t>
  </si>
  <si>
    <t>debljine d=2 cm</t>
  </si>
  <si>
    <t xml:space="preserve">Glatko betonsko gvožđe (GA) </t>
  </si>
  <si>
    <t>debljina d=8 cm</t>
  </si>
  <si>
    <t>debljina d=10 cm</t>
  </si>
  <si>
    <t>debljina d=12 cm</t>
  </si>
  <si>
    <t>debljina d=14 cm</t>
  </si>
  <si>
    <t>debljine d=5 cm</t>
  </si>
  <si>
    <t xml:space="preserve">Rebrasto betonsko gvožđe (RA) </t>
  </si>
  <si>
    <t>/</t>
  </si>
  <si>
    <t xml:space="preserve">OSTALA OPREMA I MATERIJAL 
</t>
  </si>
  <si>
    <t>MATERIJAL ZA HIDRO IZOLACIJE</t>
  </si>
  <si>
    <t xml:space="preserve">debljina d=10 cm  </t>
  </si>
  <si>
    <t xml:space="preserve">debljina d=12 cm  </t>
  </si>
  <si>
    <t xml:space="preserve">debljina d=14 cm  </t>
  </si>
  <si>
    <t>A</t>
  </si>
  <si>
    <t>D</t>
  </si>
  <si>
    <t>F</t>
  </si>
  <si>
    <t>OSNOVNI GRAĐEVINSKI MATERIJAL</t>
  </si>
  <si>
    <t xml:space="preserve">0,00-3,90 m </t>
  </si>
  <si>
    <t xml:space="preserve">3,91-4,50 m </t>
  </si>
  <si>
    <t xml:space="preserve">4,51-4,90 m </t>
  </si>
  <si>
    <t xml:space="preserve">4,91-5,30 m </t>
  </si>
  <si>
    <t xml:space="preserve">5,31-5,90 m </t>
  </si>
  <si>
    <t xml:space="preserve">5,91-6,30 m </t>
  </si>
  <si>
    <t>MATERIJAL ZA IZRADU FASADE</t>
  </si>
  <si>
    <t>H</t>
  </si>
  <si>
    <t>Vertikalni kružni oluk</t>
  </si>
  <si>
    <t>10 mm  - dužine 12m</t>
  </si>
  <si>
    <t>10 mm   - dužine 12m</t>
  </si>
  <si>
    <t>12 mm   - dužine 12m</t>
  </si>
  <si>
    <t>14 mm   - dužine 12m</t>
  </si>
  <si>
    <t>Horizontalni polukružni</t>
  </si>
  <si>
    <t>K</t>
  </si>
  <si>
    <t>S</t>
  </si>
  <si>
    <t>O</t>
  </si>
  <si>
    <t>Z</t>
  </si>
  <si>
    <t>P</t>
  </si>
  <si>
    <t>MATERIJAL ZA PODOVE, LAMINAT, PLOČICE I XPS</t>
  </si>
  <si>
    <t>V</t>
  </si>
  <si>
    <t>Vodovod</t>
  </si>
  <si>
    <t>m</t>
  </si>
  <si>
    <t>B</t>
  </si>
  <si>
    <t>C</t>
  </si>
  <si>
    <t>Kanalizacija</t>
  </si>
  <si>
    <t>E</t>
  </si>
  <si>
    <t xml:space="preserve">ELEKTRO MATERIJAL I OPREMA
</t>
  </si>
  <si>
    <t>Kablovi i kablovski pribor</t>
  </si>
  <si>
    <t>Napojni kablovi</t>
  </si>
  <si>
    <t>PP00-Y   5x10  mm2</t>
  </si>
  <si>
    <t>Instalacioni kablovi</t>
  </si>
  <si>
    <t>PP-Y       3x1,5  mm2</t>
  </si>
  <si>
    <t>PP-Y       4x1,5  mm2</t>
  </si>
  <si>
    <t>PP-Y       3x2,5  mm2</t>
  </si>
  <si>
    <t>PP-Y       5x2,5  mm2</t>
  </si>
  <si>
    <t>Instalacione PVC cevi</t>
  </si>
  <si>
    <t>fi 16mm2</t>
  </si>
  <si>
    <t>fi 50mm2</t>
  </si>
  <si>
    <t>Razvodne table i oprema</t>
  </si>
  <si>
    <t>Instalacioni materijal</t>
  </si>
  <si>
    <t>fi 60 mm</t>
  </si>
  <si>
    <t>fi 78 mm</t>
  </si>
  <si>
    <t>100x100mm</t>
  </si>
  <si>
    <t>16A, monofazna, 250 V</t>
  </si>
  <si>
    <t>16A, monofazna, dupla, 250 V</t>
  </si>
  <si>
    <t>16A, trofazna, 400V</t>
  </si>
  <si>
    <t>običan, 10A</t>
  </si>
  <si>
    <t>serijski, 10A</t>
  </si>
  <si>
    <t xml:space="preserve">za zvono </t>
  </si>
  <si>
    <t>Instalacioni  prekidač "KIP" 16A</t>
  </si>
  <si>
    <t>Svetiljke</t>
  </si>
  <si>
    <t xml:space="preserve"> IP 43 za sanitarni čvor</t>
  </si>
  <si>
    <t>IP 20 za unutrašnje prostorije</t>
  </si>
  <si>
    <t>Instalacija uzemljenja i gromobrana</t>
  </si>
  <si>
    <t>Pocinkovana traka</t>
  </si>
  <si>
    <t>FeZn 25x4mm</t>
  </si>
  <si>
    <t>FeZn 20x3mm</t>
  </si>
  <si>
    <t>Provodnici za uzemljenje</t>
  </si>
  <si>
    <t>PP00-Y  1x16mm2</t>
  </si>
  <si>
    <t>P/F-Y      1x6mm2</t>
  </si>
  <si>
    <t>P/F-Y      1x4mm2</t>
  </si>
  <si>
    <t>Instalacija slabe struje</t>
  </si>
  <si>
    <t>Antenski koaksijalni kabl RG 6</t>
  </si>
  <si>
    <t>Priključnice</t>
  </si>
  <si>
    <t>Telefonska - RJ11 za montažu u dozni fi 60mm</t>
  </si>
  <si>
    <t>RTV priključnica za montažu u dozni fi 60mm</t>
  </si>
  <si>
    <t>G</t>
  </si>
  <si>
    <t>16 mm   - dužine 12m</t>
  </si>
  <si>
    <t xml:space="preserve">Q131  /5x5/150x150/ </t>
  </si>
  <si>
    <t xml:space="preserve">Q84    /4x4/150x150/ </t>
  </si>
  <si>
    <t xml:space="preserve">Q188  /6x6/150x150/ </t>
  </si>
  <si>
    <t>Q283  /6x6/100x100/</t>
  </si>
  <si>
    <t>Q335  /8x8/150x150/</t>
  </si>
  <si>
    <t>Rog/Venčanica/Raspinjača          10/12 cm</t>
  </si>
  <si>
    <t>boja približna RAL 6005 -pastelno zelena</t>
  </si>
  <si>
    <t xml:space="preserve">boja približna RAL 1034 -kajsija </t>
  </si>
  <si>
    <t>boja približna RAL 5023 -pastelno plava</t>
  </si>
  <si>
    <t>boja približna RAL 3011 -pastelno crvena</t>
  </si>
  <si>
    <t>boja približna RAL 8002 -braon</t>
  </si>
  <si>
    <t>JK    90x210 cm - Desna    90 cm</t>
  </si>
  <si>
    <t xml:space="preserve">JK    90x210 cm - Leva       90 cm </t>
  </si>
  <si>
    <t>DK 120x210 cm - Leva       90+30 cm</t>
  </si>
  <si>
    <t>DK 120x210 cm - Desna    90+30 cm</t>
  </si>
  <si>
    <t>JK     90x210 cm   - Leva</t>
  </si>
  <si>
    <t xml:space="preserve">JK     90x210 cm   - Desna </t>
  </si>
  <si>
    <t>70x205 cm - Leva  (dubina štoka 16-30 cm)</t>
  </si>
  <si>
    <t>70x205 cm - Leva  (dubina štoka 0-16 cm)</t>
  </si>
  <si>
    <t>70x205 cm - Desna (dubina štoka 0-16 cm)</t>
  </si>
  <si>
    <t>70x205 cm - Desna (dubina štoka 16-30 cm)</t>
  </si>
  <si>
    <t>90x205 cm - Leva  (dubina štoka 0-16 cm)</t>
  </si>
  <si>
    <t>90x205 cm - Leva  (dubina štoka 16-30 cm)</t>
  </si>
  <si>
    <t>90x205 cm - Desna (dubina štoka 0-16 cm)</t>
  </si>
  <si>
    <t>90x205 cm - Desna (dubina štoka 16-30 cm)</t>
  </si>
  <si>
    <t>JK  100x140 cm</t>
  </si>
  <si>
    <t>za tuš kadu (sa tuš ručicom i tuš crevom)
jednoručna sa poniklovanim savitljivim crevom</t>
  </si>
  <si>
    <t>Oprema u kuhinji</t>
  </si>
  <si>
    <t>Oprema u kupatilu</t>
  </si>
  <si>
    <t xml:space="preserve">  8 mm   - dužine 12m</t>
  </si>
  <si>
    <t>PP00-Y   5x6    mm2</t>
  </si>
  <si>
    <t>X00-A      4x16 mm2</t>
  </si>
  <si>
    <t>d25  (s min. 2,3)    - 3/4"</t>
  </si>
  <si>
    <t>d32  (s min. 3,0)   -       1"</t>
  </si>
  <si>
    <t>d40  (s min. 3,7)   -  5/4"</t>
  </si>
  <si>
    <t>d20  (s min.   3,4)    - 1/2"</t>
  </si>
  <si>
    <t>d25  (s min.   4,2)    - 3/4"</t>
  </si>
  <si>
    <t>d32  (s min.   5,4)    -     1"</t>
  </si>
  <si>
    <t xml:space="preserve">horizontalni 3/4"    </t>
  </si>
  <si>
    <t xml:space="preserve">horizontalni     1"    </t>
  </si>
  <si>
    <t>horizontalni 5/4"</t>
  </si>
  <si>
    <t>d110 (s min.   3,2)    dužina 6,0m</t>
  </si>
  <si>
    <t>d160 (s min.   4,0)    dužina 6,0m</t>
  </si>
  <si>
    <t>d50     (s min.   1,8)    dužina 3,0m</t>
  </si>
  <si>
    <t>d75     (s min.   1,9)    dužina 3,0m</t>
  </si>
  <si>
    <t>d110  (s min.   2,7)    dužina 3,0m</t>
  </si>
  <si>
    <t>JK  100x120 cm</t>
  </si>
  <si>
    <t>Ravni propusni ventil sa ogrankom za pražnjenje</t>
  </si>
  <si>
    <t xml:space="preserve">Propusni ventil za uzidanje sa kapom </t>
  </si>
  <si>
    <t>Ugaoni "EK" sa kapom</t>
  </si>
  <si>
    <t>Termička izolacija vodovodnih cevi  -tipa plamaflex ISO ili sl.</t>
  </si>
  <si>
    <t>d20   (22/9)   - 1/2"</t>
  </si>
  <si>
    <t>d25   (25/9) - 3/4"</t>
  </si>
  <si>
    <t>d32   (35/9)-     1"</t>
  </si>
  <si>
    <t>DK  120x120 cm</t>
  </si>
  <si>
    <t>DK  120x140 cm</t>
  </si>
  <si>
    <t>DK  160x120 cm</t>
  </si>
  <si>
    <t>DK  160x140 cm</t>
  </si>
  <si>
    <t>I</t>
  </si>
  <si>
    <t>J</t>
  </si>
  <si>
    <t xml:space="preserve">JK    80x140 cm    </t>
  </si>
  <si>
    <t xml:space="preserve">JK    80x120 cm    </t>
  </si>
  <si>
    <t xml:space="preserve">JK     60x60 cm </t>
  </si>
  <si>
    <t>JK     80x80 cm</t>
  </si>
  <si>
    <t>L</t>
  </si>
  <si>
    <t>Krovni prozor sa  aluminijumskom opšivkom od laminirane i impregnirane čamove građe</t>
  </si>
  <si>
    <t>dimenzije 66 x 118   (širinaxvisina)</t>
  </si>
  <si>
    <t>dimenzije 78 x 98     (širinaxvisina)</t>
  </si>
  <si>
    <t>dimenzije 78 x 118   (širinaxvisina)</t>
  </si>
  <si>
    <t>1.3.1</t>
  </si>
  <si>
    <t>1.3.2</t>
  </si>
  <si>
    <t>1.3.3</t>
  </si>
  <si>
    <t>1.3.4</t>
  </si>
  <si>
    <t>1.4.1</t>
  </si>
  <si>
    <t>1.4.2</t>
  </si>
  <si>
    <t>1.5.1</t>
  </si>
  <si>
    <t>1.5.2</t>
  </si>
  <si>
    <t>1.5.3</t>
  </si>
  <si>
    <t>1.5.4</t>
  </si>
  <si>
    <t>1.5.5</t>
  </si>
  <si>
    <t>2.5.1</t>
  </si>
  <si>
    <t>2.5.2</t>
  </si>
  <si>
    <t>2.5.3</t>
  </si>
  <si>
    <t>2.5.4</t>
  </si>
  <si>
    <t>2.5.5</t>
  </si>
  <si>
    <t>2.5.6</t>
  </si>
  <si>
    <t>2.10</t>
  </si>
  <si>
    <t>3</t>
  </si>
  <si>
    <t>3.1</t>
  </si>
  <si>
    <t>3.2</t>
  </si>
  <si>
    <t>3.3</t>
  </si>
  <si>
    <t>3.4</t>
  </si>
  <si>
    <t>3.5</t>
  </si>
  <si>
    <t>3.5.1</t>
  </si>
  <si>
    <t>3.5.2</t>
  </si>
  <si>
    <t>3.5.3</t>
  </si>
  <si>
    <t>3.6</t>
  </si>
  <si>
    <t>3.7</t>
  </si>
  <si>
    <t>3.7.1</t>
  </si>
  <si>
    <t>3.7.2</t>
  </si>
  <si>
    <t>3.7.3</t>
  </si>
  <si>
    <t>3.7.4</t>
  </si>
  <si>
    <t>3.8</t>
  </si>
  <si>
    <t>3.8.1</t>
  </si>
  <si>
    <t>3.8.2</t>
  </si>
  <si>
    <t>3.8.3</t>
  </si>
  <si>
    <t>3.8.4</t>
  </si>
  <si>
    <t>3.8.5</t>
  </si>
  <si>
    <t>3.8.6</t>
  </si>
  <si>
    <t>3.8.7</t>
  </si>
  <si>
    <t>3.8.8</t>
  </si>
  <si>
    <t>3.9</t>
  </si>
  <si>
    <t>3.10</t>
  </si>
  <si>
    <t>3.11</t>
  </si>
  <si>
    <t>3.12</t>
  </si>
  <si>
    <t>3.13</t>
  </si>
  <si>
    <t>3.14</t>
  </si>
  <si>
    <t>3.15</t>
  </si>
  <si>
    <t>3.15.1</t>
  </si>
  <si>
    <t>3.15.2</t>
  </si>
  <si>
    <t>4</t>
  </si>
  <si>
    <t>4.1</t>
  </si>
  <si>
    <t>4.2</t>
  </si>
  <si>
    <t>4.3</t>
  </si>
  <si>
    <t>4.4</t>
  </si>
  <si>
    <t>4.5</t>
  </si>
  <si>
    <t>4.6</t>
  </si>
  <si>
    <t>4.7</t>
  </si>
  <si>
    <t>4.8</t>
  </si>
  <si>
    <t>4.9</t>
  </si>
  <si>
    <t>4.10</t>
  </si>
  <si>
    <t>4.10.1</t>
  </si>
  <si>
    <t>4.10.2</t>
  </si>
  <si>
    <t>5</t>
  </si>
  <si>
    <t>5.1</t>
  </si>
  <si>
    <t>5.1.1</t>
  </si>
  <si>
    <t>5.1.2</t>
  </si>
  <si>
    <t>5.1.3</t>
  </si>
  <si>
    <t>5.1.4</t>
  </si>
  <si>
    <t>5.2</t>
  </si>
  <si>
    <t>5.3</t>
  </si>
  <si>
    <t>5.4</t>
  </si>
  <si>
    <t>5.5</t>
  </si>
  <si>
    <t>5.5.1</t>
  </si>
  <si>
    <t>5.5.2</t>
  </si>
  <si>
    <t>5.5.3</t>
  </si>
  <si>
    <t>5.5.4</t>
  </si>
  <si>
    <t>5.5.5</t>
  </si>
  <si>
    <t>6</t>
  </si>
  <si>
    <t>6.1</t>
  </si>
  <si>
    <t>6.2</t>
  </si>
  <si>
    <t>6.3</t>
  </si>
  <si>
    <t>6.4</t>
  </si>
  <si>
    <t>7</t>
  </si>
  <si>
    <t>7.1</t>
  </si>
  <si>
    <t>7.1.1</t>
  </si>
  <si>
    <t>7.1.2</t>
  </si>
  <si>
    <t>7.1.3</t>
  </si>
  <si>
    <t>7.1.4</t>
  </si>
  <si>
    <t>7.2</t>
  </si>
  <si>
    <t>7.2.1</t>
  </si>
  <si>
    <t>7.2.2</t>
  </si>
  <si>
    <t>7.2.3</t>
  </si>
  <si>
    <t>7.2.4</t>
  </si>
  <si>
    <t>7.2.5</t>
  </si>
  <si>
    <t>7.2.6</t>
  </si>
  <si>
    <t>7.2.7</t>
  </si>
  <si>
    <t>7.2.8</t>
  </si>
  <si>
    <t>7.2.9</t>
  </si>
  <si>
    <t>7.2.10</t>
  </si>
  <si>
    <t>7.2.11</t>
  </si>
  <si>
    <t>7.2.12</t>
  </si>
  <si>
    <t>7.3</t>
  </si>
  <si>
    <t>7.3.1</t>
  </si>
  <si>
    <t>7.3.2</t>
  </si>
  <si>
    <t>7.3.3</t>
  </si>
  <si>
    <t>7.4</t>
  </si>
  <si>
    <t>7.4.1</t>
  </si>
  <si>
    <t>7.4.2</t>
  </si>
  <si>
    <t>7.4.3</t>
  </si>
  <si>
    <t>7.5</t>
  </si>
  <si>
    <t>7.5.1</t>
  </si>
  <si>
    <t>7.5.2</t>
  </si>
  <si>
    <t>7.5.3</t>
  </si>
  <si>
    <t>7.5.4</t>
  </si>
  <si>
    <t>7.5.5</t>
  </si>
  <si>
    <t>7.5.6</t>
  </si>
  <si>
    <t>7.5.7</t>
  </si>
  <si>
    <t>7.5.8</t>
  </si>
  <si>
    <t>8</t>
  </si>
  <si>
    <t>8.1</t>
  </si>
  <si>
    <t>9</t>
  </si>
  <si>
    <t>9.1</t>
  </si>
  <si>
    <t>9.1.1</t>
  </si>
  <si>
    <t>9.1.2</t>
  </si>
  <si>
    <t>9.1.3</t>
  </si>
  <si>
    <t>9.2</t>
  </si>
  <si>
    <t>9.2.1</t>
  </si>
  <si>
    <t>9.2.2</t>
  </si>
  <si>
    <t>9.2.3</t>
  </si>
  <si>
    <t>9.3</t>
  </si>
  <si>
    <t>9.3.1</t>
  </si>
  <si>
    <t>9.3.2</t>
  </si>
  <si>
    <t>9.3.3</t>
  </si>
  <si>
    <t>9.4</t>
  </si>
  <si>
    <t>9.4.1</t>
  </si>
  <si>
    <t>9.4.2</t>
  </si>
  <si>
    <t>9.5</t>
  </si>
  <si>
    <t>9.5.1</t>
  </si>
  <si>
    <t>9.5.2</t>
  </si>
  <si>
    <t>9.5.3</t>
  </si>
  <si>
    <t>9.6</t>
  </si>
  <si>
    <t>9.6.1</t>
  </si>
  <si>
    <t>9.7</t>
  </si>
  <si>
    <t>9.7.1</t>
  </si>
  <si>
    <t>9.7.2</t>
  </si>
  <si>
    <t>9.7.3</t>
  </si>
  <si>
    <t>9.8</t>
  </si>
  <si>
    <t>9.8.1</t>
  </si>
  <si>
    <t>9.8.2</t>
  </si>
  <si>
    <t>9.9</t>
  </si>
  <si>
    <t>9.9.1</t>
  </si>
  <si>
    <t>9.9.2</t>
  </si>
  <si>
    <t>9.9.3</t>
  </si>
  <si>
    <t>9.10</t>
  </si>
  <si>
    <t>9.11</t>
  </si>
  <si>
    <t>9.12</t>
  </si>
  <si>
    <t>9.13</t>
  </si>
  <si>
    <t>9.14</t>
  </si>
  <si>
    <t>9.15</t>
  </si>
  <si>
    <t>9.16</t>
  </si>
  <si>
    <t>9.17</t>
  </si>
  <si>
    <t>9.18</t>
  </si>
  <si>
    <t>9.18.1</t>
  </si>
  <si>
    <t>9.18.2</t>
  </si>
  <si>
    <t>9.18.3</t>
  </si>
  <si>
    <t>9.19</t>
  </si>
  <si>
    <t>9.20</t>
  </si>
  <si>
    <t>9.21</t>
  </si>
  <si>
    <t>10</t>
  </si>
  <si>
    <t>10.1</t>
  </si>
  <si>
    <t>10.1.1</t>
  </si>
  <si>
    <t>10.1.2</t>
  </si>
  <si>
    <t>10.1.3</t>
  </si>
  <si>
    <t>10.2</t>
  </si>
  <si>
    <t>10.2.1</t>
  </si>
  <si>
    <t>10.2.2</t>
  </si>
  <si>
    <t>10.2.3</t>
  </si>
  <si>
    <t>10.2.4</t>
  </si>
  <si>
    <t>10.3</t>
  </si>
  <si>
    <t>10.3.1</t>
  </si>
  <si>
    <t>10.3.2</t>
  </si>
  <si>
    <t>10.4</t>
  </si>
  <si>
    <t>10.5</t>
  </si>
  <si>
    <t>10.5.1</t>
  </si>
  <si>
    <t>10.5.2</t>
  </si>
  <si>
    <t>10.5.3</t>
  </si>
  <si>
    <t>10.6</t>
  </si>
  <si>
    <t>10.7</t>
  </si>
  <si>
    <t>10.8</t>
  </si>
  <si>
    <t>10.9</t>
  </si>
  <si>
    <t>10.10</t>
  </si>
  <si>
    <t>10.10.1</t>
  </si>
  <si>
    <t>10.10.2</t>
  </si>
  <si>
    <t>10.11</t>
  </si>
  <si>
    <t>10.12</t>
  </si>
  <si>
    <t>10.13</t>
  </si>
  <si>
    <t>10.14</t>
  </si>
  <si>
    <t>10.15</t>
  </si>
  <si>
    <t>10.16</t>
  </si>
  <si>
    <t>80x205 cm - Leva  (dubina štoka 0-16 cm)</t>
  </si>
  <si>
    <t>80x205 cm - Leva  (dubina štoka 16-30 cm)</t>
  </si>
  <si>
    <t>80x205 cm - Desna (dubina štoka 0-16 cm)</t>
  </si>
  <si>
    <t>80x205 cm - Desna (dubina štoka 16-30 cm)</t>
  </si>
  <si>
    <r>
      <t xml:space="preserve">Armaturna betonska mreža 
</t>
    </r>
    <r>
      <rPr>
        <sz val="10"/>
        <color indexed="8"/>
        <rFont val="Arial"/>
        <family val="2"/>
        <charset val="238"/>
      </rPr>
      <t>dim. (dxš) 6000 x 2150 = 12,9 m2/kom</t>
    </r>
  </si>
  <si>
    <r>
      <rPr>
        <b/>
        <sz val="10"/>
        <color indexed="8"/>
        <rFont val="Arial"/>
        <family val="2"/>
        <charset val="238"/>
      </rPr>
      <t xml:space="preserve">Blok od porobetona za pregradni zid
</t>
    </r>
    <r>
      <rPr>
        <sz val="10"/>
        <color indexed="8"/>
        <rFont val="Arial"/>
        <family val="2"/>
        <charset val="238"/>
      </rPr>
      <t>(d/š/v) 625x200x200 mm</t>
    </r>
  </si>
  <si>
    <r>
      <rPr>
        <b/>
        <sz val="10"/>
        <color indexed="8"/>
        <rFont val="Arial"/>
        <family val="2"/>
        <charset val="238"/>
      </rPr>
      <t xml:space="preserve">Fert nosači (gredice)
</t>
    </r>
    <r>
      <rPr>
        <sz val="10"/>
        <color indexed="8"/>
        <rFont val="Arial"/>
        <family val="2"/>
        <charset val="238"/>
      </rPr>
      <t>Dužina nosača je jednaka dužini binora = 
širina otvora između zidova + 30 cm.
Broj gredica = dužina prostorije x 0,40</t>
    </r>
  </si>
  <si>
    <r>
      <rPr>
        <b/>
        <sz val="10"/>
        <color indexed="8"/>
        <rFont val="Arial"/>
        <family val="2"/>
        <charset val="238"/>
      </rPr>
      <t>Malter za zidanje 
P</t>
    </r>
    <r>
      <rPr>
        <sz val="10"/>
        <color indexed="8"/>
        <rFont val="Arial"/>
        <family val="2"/>
        <charset val="238"/>
      </rPr>
      <t>ripremljeno krečno - cementno vezivo</t>
    </r>
  </si>
  <si>
    <r>
      <rPr>
        <b/>
        <sz val="10"/>
        <color indexed="8"/>
        <rFont val="Arial"/>
        <family val="2"/>
        <charset val="238"/>
      </rPr>
      <t xml:space="preserve">Malter za malterisanje 
</t>
    </r>
    <r>
      <rPr>
        <sz val="10"/>
        <color indexed="8"/>
        <rFont val="Arial"/>
        <family val="2"/>
        <charset val="238"/>
      </rPr>
      <t>Pripremljeno krečno - cementno vezivo</t>
    </r>
  </si>
  <si>
    <r>
      <rPr>
        <b/>
        <sz val="10"/>
        <rFont val="Arial"/>
        <family val="2"/>
        <charset val="238"/>
      </rPr>
      <t>Krečna glet masa</t>
    </r>
    <r>
      <rPr>
        <sz val="10"/>
        <rFont val="Arial"/>
        <family val="2"/>
        <charset val="238"/>
      </rPr>
      <t xml:space="preserve">
Bezcementna krečna masa za gletovanje</t>
    </r>
  </si>
  <si>
    <r>
      <rPr>
        <b/>
        <sz val="10"/>
        <rFont val="Arial"/>
        <family val="2"/>
        <charset val="238"/>
      </rPr>
      <t xml:space="preserve">Poludisperzivna boja </t>
    </r>
    <r>
      <rPr>
        <sz val="10"/>
        <rFont val="Arial"/>
        <family val="2"/>
        <charset val="238"/>
      </rPr>
      <t xml:space="preserve">
Poludisperziona boja  razrediva vodom</t>
    </r>
  </si>
  <si>
    <r>
      <t>Presovani glineni crep I klase</t>
    </r>
    <r>
      <rPr>
        <sz val="10"/>
        <rFont val="Arial"/>
        <family val="2"/>
        <charset val="238"/>
      </rPr>
      <t xml:space="preserve">
dimenzija: 400-450x245-275 mm</t>
    </r>
  </si>
  <si>
    <r>
      <t xml:space="preserve">Staklena mineralna vuna 
</t>
    </r>
    <r>
      <rPr>
        <sz val="10"/>
        <color indexed="8"/>
        <rFont val="Arial"/>
        <family val="2"/>
        <charset val="238"/>
      </rPr>
      <t>termoizolacija potkrovlja između rogova</t>
    </r>
  </si>
  <si>
    <r>
      <rPr>
        <b/>
        <sz val="10"/>
        <rFont val="Arial"/>
        <family val="2"/>
        <charset val="238"/>
      </rPr>
      <t>Parna brana</t>
    </r>
    <r>
      <rPr>
        <sz val="10"/>
        <rFont val="Arial"/>
        <family val="2"/>
        <charset val="238"/>
      </rPr>
      <t xml:space="preserve">
kontrola vodene pare ispod termoizolacije</t>
    </r>
  </si>
  <si>
    <r>
      <t xml:space="preserve">Čamova rezana građa različitog preseka
</t>
    </r>
    <r>
      <rPr>
        <sz val="10"/>
        <color indexed="8"/>
        <rFont val="Arial"/>
        <family val="2"/>
        <charset val="238"/>
      </rPr>
      <t>dužine 400 cm</t>
    </r>
  </si>
  <si>
    <r>
      <t xml:space="preserve">Čamova rezana građa različitog preseka
</t>
    </r>
    <r>
      <rPr>
        <sz val="10"/>
        <color indexed="8"/>
        <rFont val="Arial"/>
        <family val="2"/>
        <charset val="238"/>
      </rPr>
      <t>dužine 600 cm</t>
    </r>
  </si>
  <si>
    <r>
      <rPr>
        <b/>
        <sz val="10"/>
        <color indexed="8"/>
        <rFont val="Arial"/>
        <family val="2"/>
        <charset val="238"/>
      </rPr>
      <t>Građevinska daska - fosna</t>
    </r>
    <r>
      <rPr>
        <sz val="10"/>
        <color indexed="8"/>
        <rFont val="Arial"/>
        <family val="2"/>
        <charset val="238"/>
      </rPr>
      <t xml:space="preserve">
4,8/25/400 cm</t>
    </r>
  </si>
  <si>
    <r>
      <t xml:space="preserve">OSB3 </t>
    </r>
    <r>
      <rPr>
        <sz val="10"/>
        <color indexed="8"/>
        <rFont val="Arial"/>
        <family val="2"/>
        <charset val="238"/>
      </rPr>
      <t xml:space="preserve"> </t>
    </r>
    <r>
      <rPr>
        <b/>
        <sz val="10"/>
        <color indexed="8"/>
        <rFont val="Arial"/>
        <family val="2"/>
        <charset val="238"/>
      </rPr>
      <t>vlagootporne konstruktivne ploče</t>
    </r>
    <r>
      <rPr>
        <sz val="10"/>
        <color indexed="8"/>
        <rFont val="Arial"/>
        <family val="2"/>
        <charset val="238"/>
      </rPr>
      <t xml:space="preserve">
d=18 mm / dim. 2440 x 1220</t>
    </r>
  </si>
  <si>
    <r>
      <rPr>
        <b/>
        <sz val="10"/>
        <rFont val="Arial"/>
        <family val="2"/>
        <charset val="238"/>
      </rPr>
      <t xml:space="preserve">Standardne gips kartonske ploče - Tip A
</t>
    </r>
    <r>
      <rPr>
        <sz val="10"/>
        <rFont val="Arial"/>
        <family val="2"/>
        <charset val="238"/>
      </rPr>
      <t>dimenzije: 1200-1250 x 2000 mm</t>
    </r>
  </si>
  <si>
    <r>
      <rPr>
        <b/>
        <sz val="10"/>
        <rFont val="Arial"/>
        <family val="2"/>
        <charset val="238"/>
      </rPr>
      <t xml:space="preserve">Vlagootporne gips kartonske ploče - Tip H2
</t>
    </r>
    <r>
      <rPr>
        <sz val="10"/>
        <rFont val="Arial"/>
        <family val="2"/>
        <charset val="238"/>
      </rPr>
      <t>dimenzije: 1200-1250 x 2000 mm</t>
    </r>
  </si>
  <si>
    <r>
      <rPr>
        <b/>
        <sz val="10"/>
        <rFont val="Arial"/>
        <family val="2"/>
        <charset val="238"/>
      </rPr>
      <t xml:space="preserve">Unutrašnje podne keramičke pločice
</t>
    </r>
    <r>
      <rPr>
        <sz val="10"/>
        <rFont val="Arial"/>
        <family val="2"/>
        <charset val="238"/>
      </rPr>
      <t>Min. dimenzije pločica: 200x300 mm</t>
    </r>
  </si>
  <si>
    <r>
      <rPr>
        <b/>
        <sz val="10"/>
        <rFont val="Arial"/>
        <family val="2"/>
        <charset val="238"/>
      </rPr>
      <t xml:space="preserve">Unutrašnje zidne keramičke pločice 
</t>
    </r>
    <r>
      <rPr>
        <sz val="10"/>
        <rFont val="Arial"/>
        <family val="2"/>
        <charset val="238"/>
      </rPr>
      <t>Min. dimenzije pločica: 200x300 mm</t>
    </r>
  </si>
  <si>
    <r>
      <rPr>
        <b/>
        <sz val="10"/>
        <rFont val="Arial"/>
        <family val="2"/>
        <charset val="238"/>
      </rPr>
      <t xml:space="preserve">Lepak za keramičke pločice
</t>
    </r>
    <r>
      <rPr>
        <sz val="10"/>
        <rFont val="Arial"/>
        <family val="2"/>
        <charset val="238"/>
      </rPr>
      <t>Fleksibilni, polimer-cementni lepak</t>
    </r>
  </si>
  <si>
    <r>
      <rPr>
        <b/>
        <sz val="10"/>
        <rFont val="Arial"/>
        <family val="2"/>
        <charset val="238"/>
      </rPr>
      <t>Fleksibilna masa za fugovanje</t>
    </r>
    <r>
      <rPr>
        <sz val="10"/>
        <rFont val="Arial"/>
        <family val="2"/>
        <charset val="238"/>
      </rPr>
      <t xml:space="preserve">
Vodoodbojna fug masa na bazi cementa</t>
    </r>
  </si>
  <si>
    <r>
      <rPr>
        <b/>
        <sz val="10"/>
        <rFont val="Arial"/>
        <family val="2"/>
        <charset val="238"/>
      </rPr>
      <t xml:space="preserve">Stirodur (XPS za izolaciju na podovima)
</t>
    </r>
    <r>
      <rPr>
        <sz val="10"/>
        <rFont val="Arial"/>
        <family val="2"/>
        <charset val="238"/>
      </rPr>
      <t>ploča od ekstrudirane polistirenske pene</t>
    </r>
  </si>
  <si>
    <r>
      <t xml:space="preserve">EPS za termoizolaciju fasadnih zidova
</t>
    </r>
    <r>
      <rPr>
        <sz val="10"/>
        <rFont val="Arial"/>
        <family val="2"/>
        <charset val="238"/>
      </rPr>
      <t xml:space="preserve">ploča od ekspandiranog polistirena </t>
    </r>
  </si>
  <si>
    <r>
      <rPr>
        <b/>
        <sz val="10"/>
        <rFont val="Arial"/>
        <family val="2"/>
        <charset val="238"/>
      </rPr>
      <t>Armaturna (rabic) staklena mrežica.</t>
    </r>
    <r>
      <rPr>
        <sz val="10"/>
        <rFont val="Arial"/>
        <family val="2"/>
        <charset val="238"/>
      </rPr>
      <t xml:space="preserve">
Visokokvalitetna alkalno postojana staklena mrežica</t>
    </r>
  </si>
  <si>
    <r>
      <rPr>
        <b/>
        <sz val="10"/>
        <rFont val="Arial"/>
        <family val="2"/>
        <charset val="238"/>
      </rPr>
      <t>Aktivni predpremaz pre nanošenja tankoslojnog fasadnog maltera.</t>
    </r>
    <r>
      <rPr>
        <sz val="10"/>
        <rFont val="Arial"/>
        <family val="2"/>
        <charset val="238"/>
      </rPr>
      <t xml:space="preserve">
predpremaz za izjednačavanje upijanja - podloga</t>
    </r>
  </si>
  <si>
    <r>
      <rPr>
        <b/>
        <sz val="10"/>
        <rFont val="Arial"/>
        <family val="2"/>
        <charset val="238"/>
      </rPr>
      <t>Fasadni tankoslojni akrilni malter</t>
    </r>
    <r>
      <rPr>
        <sz val="10"/>
        <rFont val="Arial"/>
        <family val="2"/>
        <charset val="238"/>
      </rPr>
      <t xml:space="preserve">
Završni malter u pastoznom stanju, namenjen za zaštitu fasadnih zidnih površina</t>
    </r>
  </si>
  <si>
    <r>
      <t xml:space="preserve">Bitulit (prethodni premaz za hidroizolaciju)
</t>
    </r>
    <r>
      <rPr>
        <sz val="10"/>
        <rFont val="Arial"/>
        <family val="2"/>
        <charset val="238"/>
      </rPr>
      <t>Upotrebljava se u isporučenom stanju (hladan  postupak ) bez zagrevanja</t>
    </r>
  </si>
  <si>
    <r>
      <rPr>
        <b/>
        <sz val="10"/>
        <rFont val="Arial"/>
        <family val="2"/>
        <charset val="238"/>
      </rPr>
      <t>Kondor V-3 (hidroizolaciona traka)</t>
    </r>
    <r>
      <rPr>
        <sz val="10"/>
        <rFont val="Arial"/>
        <family val="2"/>
        <charset val="238"/>
      </rPr>
      <t xml:space="preserve">
Plastomer-bitumenska traka, 
uložak stakleni voal, debljina:  ≥ 3 mm</t>
    </r>
  </si>
  <si>
    <r>
      <rPr>
        <b/>
        <sz val="10"/>
        <color indexed="8"/>
        <rFont val="Arial"/>
        <family val="2"/>
        <charset val="238"/>
      </rPr>
      <t xml:space="preserve">Ulazna vrata od PVC-a (komplet pozicija). </t>
    </r>
    <r>
      <rPr>
        <sz val="10"/>
        <color indexed="8"/>
        <rFont val="Arial"/>
        <family val="2"/>
        <charset val="238"/>
      </rPr>
      <t xml:space="preserve">
boja profila: bela RAL 9003
broj komora: ≥  5 komora
širina x visina (zidarske mere)</t>
    </r>
  </si>
  <si>
    <r>
      <rPr>
        <b/>
        <sz val="10"/>
        <color indexed="8"/>
        <rFont val="Arial"/>
        <family val="2"/>
        <charset val="238"/>
      </rPr>
      <t xml:space="preserve">Balkonska vrata od PVC-a (komplet pozicija). 
</t>
    </r>
    <r>
      <rPr>
        <sz val="10"/>
        <color indexed="8"/>
        <rFont val="Arial"/>
        <family val="2"/>
        <charset val="238"/>
      </rPr>
      <t xml:space="preserve">boja profila: bela RAL 9003
broj komora: ≥  5 komora
</t>
    </r>
    <r>
      <rPr>
        <sz val="10"/>
        <rFont val="Arial"/>
        <family val="2"/>
        <charset val="238"/>
      </rPr>
      <t>širina x visina (zidarske mere)</t>
    </r>
  </si>
  <si>
    <r>
      <rPr>
        <b/>
        <sz val="10"/>
        <rFont val="Arial"/>
        <family val="2"/>
        <charset val="238"/>
      </rPr>
      <t xml:space="preserve">Unutrašnja vrata sa ispunom od kartonskog saća (komplet pozicija). 
</t>
    </r>
    <r>
      <rPr>
        <sz val="10"/>
        <rFont val="Arial"/>
        <family val="2"/>
        <charset val="238"/>
      </rPr>
      <t>širina x visina (spoljna mera futera)</t>
    </r>
  </si>
  <si>
    <r>
      <t xml:space="preserve">Vodovodne polietilenske cevi  PE 100 PN16
</t>
    </r>
    <r>
      <rPr>
        <sz val="10"/>
        <rFont val="Arial"/>
        <family val="2"/>
        <charset val="238"/>
      </rPr>
      <t>za radni pritisak 16 bara (SDR 11)</t>
    </r>
  </si>
  <si>
    <r>
      <rPr>
        <b/>
        <sz val="10"/>
        <rFont val="Arial"/>
        <family val="2"/>
        <charset val="238"/>
      </rPr>
      <t xml:space="preserve">Vodovodne cevi  PP-R 80 PN20 
</t>
    </r>
    <r>
      <rPr>
        <sz val="10"/>
        <rFont val="Arial"/>
        <family val="2"/>
        <charset val="238"/>
      </rPr>
      <t>za radni pritisak 20 bara, bele ili zelene boje</t>
    </r>
    <r>
      <rPr>
        <b/>
        <sz val="10"/>
        <rFont val="Arial"/>
        <family val="2"/>
        <charset val="238"/>
      </rPr>
      <t xml:space="preserve">
</t>
    </r>
    <r>
      <rPr>
        <sz val="10"/>
        <rFont val="Arial"/>
        <family val="2"/>
        <charset val="238"/>
      </rPr>
      <t>(materijal: polipropilen-random kapolimer)</t>
    </r>
  </si>
  <si>
    <r>
      <t xml:space="preserve">PVC kanalizacione cevi SDR 41 / SN4 / PN5
</t>
    </r>
    <r>
      <rPr>
        <sz val="10"/>
        <color indexed="8"/>
        <rFont val="Arial"/>
        <family val="2"/>
        <charset val="238"/>
      </rPr>
      <t>za spoljni razvod, kućna i ulična kanalizacija</t>
    </r>
  </si>
  <si>
    <r>
      <rPr>
        <b/>
        <sz val="10"/>
        <color indexed="8"/>
        <rFont val="Arial"/>
        <family val="2"/>
        <charset val="238"/>
      </rPr>
      <t xml:space="preserve">Plastične PP cevi SDR 51 / SN2 / PN4
</t>
    </r>
    <r>
      <rPr>
        <sz val="10"/>
        <color indexed="8"/>
        <rFont val="Arial"/>
        <family val="2"/>
        <charset val="238"/>
      </rPr>
      <t>za unutrašnji (kućni) razvod, kućna kanalizacija</t>
    </r>
  </si>
  <si>
    <r>
      <rPr>
        <b/>
        <sz val="10"/>
        <color indexed="8"/>
        <rFont val="Arial"/>
        <family val="2"/>
        <charset val="238"/>
      </rPr>
      <t xml:space="preserve">Zidni sifoni sa odvodnom mesinganom cevi d32 </t>
    </r>
    <r>
      <rPr>
        <sz val="10"/>
        <color indexed="8"/>
        <rFont val="Arial"/>
        <family val="2"/>
        <charset val="238"/>
      </rPr>
      <t>(mašina za pranje veša i sudova)</t>
    </r>
  </si>
  <si>
    <r>
      <t xml:space="preserve">Niskomontažni plastični predzidni vodokotlić 
</t>
    </r>
    <r>
      <rPr>
        <sz val="10"/>
        <rFont val="Arial"/>
        <family val="2"/>
        <charset val="238"/>
      </rPr>
      <t>za nisku montažu iznad wc šolje sa plovkom i svim potrebnim delovima za funkcionisanje vodokotlića</t>
    </r>
  </si>
  <si>
    <r>
      <t xml:space="preserve">Ogledalo sa etažerom (iznad umivaonika)
</t>
    </r>
    <r>
      <rPr>
        <sz val="10"/>
        <rFont val="Arial"/>
        <family val="2"/>
        <charset val="238"/>
      </rPr>
      <t>četvrtasto, min. dimenzija 80x60cm</t>
    </r>
  </si>
  <si>
    <r>
      <t xml:space="preserve">Baterije (slavine) 
</t>
    </r>
    <r>
      <rPr>
        <sz val="10"/>
        <rFont val="Arial"/>
        <family val="2"/>
        <charset val="238"/>
      </rPr>
      <t>hromirane baterije za hladnu i toplu vodu</t>
    </r>
  </si>
  <si>
    <r>
      <t>Korito sudopere od "Inox "-a</t>
    </r>
    <r>
      <rPr>
        <sz val="10"/>
        <rFont val="Arial"/>
        <family val="2"/>
        <charset val="238"/>
      </rPr>
      <t xml:space="preserve"> </t>
    </r>
    <r>
      <rPr>
        <b/>
        <sz val="10"/>
        <rFont val="Arial"/>
        <family val="2"/>
        <charset val="238"/>
      </rPr>
      <t>(dvodelno)</t>
    </r>
    <r>
      <rPr>
        <sz val="10"/>
        <rFont val="Arial"/>
        <family val="2"/>
        <charset val="238"/>
      </rPr>
      <t xml:space="preserve">
(izrađeno od plemenitog nerđajućeg čelika)</t>
    </r>
    <r>
      <rPr>
        <b/>
        <sz val="10"/>
        <rFont val="Arial"/>
        <family val="2"/>
        <charset val="238"/>
      </rPr>
      <t xml:space="preserve">
</t>
    </r>
    <r>
      <rPr>
        <sz val="10"/>
        <rFont val="Arial"/>
        <family val="2"/>
        <charset val="238"/>
      </rPr>
      <t>orjenacione dimenzije:  780 x 435 x 150 mm</t>
    </r>
  </si>
  <si>
    <r>
      <rPr>
        <b/>
        <sz val="10"/>
        <color indexed="8"/>
        <rFont val="Arial"/>
        <family val="2"/>
        <charset val="238"/>
      </rPr>
      <t>Instalaciona kutija</t>
    </r>
    <r>
      <rPr>
        <sz val="10"/>
        <color indexed="8"/>
        <rFont val="Arial"/>
        <family val="2"/>
        <charset val="238"/>
      </rPr>
      <t xml:space="preserve">
za ugradnju u završnu obradu zida</t>
    </r>
  </si>
  <si>
    <r>
      <rPr>
        <b/>
        <sz val="10"/>
        <color indexed="8"/>
        <rFont val="Arial"/>
        <family val="2"/>
        <charset val="238"/>
      </rPr>
      <t>Prekidači</t>
    </r>
    <r>
      <rPr>
        <sz val="10"/>
        <color indexed="8"/>
        <rFont val="Arial"/>
        <family val="2"/>
        <charset val="238"/>
      </rPr>
      <t xml:space="preserve">
 IP20 za ugradnju u završnu obradu zida</t>
    </r>
  </si>
  <si>
    <r>
      <rPr>
        <b/>
        <sz val="10"/>
        <color indexed="8"/>
        <rFont val="Arial"/>
        <family val="2"/>
        <charset val="238"/>
      </rPr>
      <t>Indikator za kupatilo</t>
    </r>
    <r>
      <rPr>
        <sz val="10"/>
        <color indexed="8"/>
        <rFont val="Arial"/>
        <family val="2"/>
        <charset val="238"/>
      </rPr>
      <t xml:space="preserve">
 sa tri sklopke 16A i signalnim sijalicama</t>
    </r>
  </si>
  <si>
    <t>Vodovod Kanalizacija Oprema</t>
  </si>
  <si>
    <r>
      <rPr>
        <b/>
        <sz val="10"/>
        <rFont val="Arial"/>
        <family val="2"/>
        <charset val="238"/>
      </rPr>
      <t xml:space="preserve">Podloga za laminat od polietilenske pene
</t>
    </r>
    <r>
      <rPr>
        <sz val="10"/>
        <rFont val="Arial"/>
        <family val="2"/>
        <charset val="238"/>
      </rPr>
      <t>Sunđerasta podloga za laminat</t>
    </r>
  </si>
  <si>
    <r>
      <t xml:space="preserve">Hidratisani gašeni kreč </t>
    </r>
    <r>
      <rPr>
        <sz val="10"/>
        <color indexed="8"/>
        <rFont val="Arial"/>
        <family val="2"/>
        <charset val="238"/>
      </rPr>
      <t>pripremljen u prahu</t>
    </r>
  </si>
  <si>
    <r>
      <t xml:space="preserve">Svetiljka </t>
    </r>
    <r>
      <rPr>
        <sz val="10"/>
        <color indexed="8"/>
        <rFont val="Arial"/>
        <family val="2"/>
        <charset val="238"/>
      </rPr>
      <t xml:space="preserve">za montažu na plafon  sa inkadescentnom sijalicom 60W, E-27, </t>
    </r>
  </si>
  <si>
    <r>
      <rPr>
        <b/>
        <sz val="10"/>
        <color indexed="8"/>
        <rFont val="Arial"/>
        <family val="2"/>
        <charset val="238"/>
      </rPr>
      <t xml:space="preserve">SIP ormarić </t>
    </r>
    <r>
      <rPr>
        <sz val="10"/>
        <color indexed="8"/>
        <rFont val="Arial"/>
        <family val="2"/>
        <charset val="238"/>
      </rPr>
      <t>(PS49) sa sabirnicom za izjednačenje potencijala</t>
    </r>
  </si>
  <si>
    <t>STOLARIJA</t>
  </si>
  <si>
    <r>
      <rPr>
        <b/>
        <sz val="10"/>
        <color indexed="8"/>
        <rFont val="Arial"/>
        <family val="2"/>
        <charset val="238"/>
      </rPr>
      <t xml:space="preserve">Telefonski kabl sa bakarnim provodnicima </t>
    </r>
    <r>
      <rPr>
        <sz val="10"/>
        <color indexed="8"/>
        <rFont val="Arial"/>
        <family val="2"/>
        <charset val="238"/>
      </rPr>
      <t xml:space="preserve">
IY(St)Y 2x2x0.8mm</t>
    </r>
  </si>
  <si>
    <t>MATERIJAL ZA ZIDANJE, MALTERISANJE, GLETOVANJE I FARBANJE</t>
  </si>
  <si>
    <t>MATERIJAL ZA KROVNU KONSTRUKCIJU, KROVNI POKRIVAČ, OSB I GIPS KARONSKE TABLE</t>
  </si>
  <si>
    <r>
      <rPr>
        <b/>
        <sz val="10"/>
        <color indexed="8"/>
        <rFont val="Arial"/>
        <family val="2"/>
        <charset val="238"/>
      </rPr>
      <t xml:space="preserve">Paropropusna i vodonepropusna krovna  folija </t>
    </r>
    <r>
      <rPr>
        <sz val="10"/>
        <color indexed="8"/>
        <rFont val="Arial"/>
        <family val="2"/>
        <charset val="238"/>
      </rPr>
      <t>kontrola vodene pare iznad termoizolacije</t>
    </r>
  </si>
  <si>
    <r>
      <t xml:space="preserve">Biber crep I klase </t>
    </r>
    <r>
      <rPr>
        <sz val="10"/>
        <rFont val="Arial"/>
        <family val="2"/>
        <charset val="238"/>
      </rPr>
      <t>dimenzija: 180x380 mm</t>
    </r>
  </si>
  <si>
    <r>
      <rPr>
        <b/>
        <sz val="10"/>
        <rFont val="Arial"/>
        <family val="2"/>
        <charset val="238"/>
      </rPr>
      <t xml:space="preserve">Giter blok </t>
    </r>
    <r>
      <rPr>
        <sz val="10"/>
        <rFont val="Arial"/>
        <family val="2"/>
        <charset val="238"/>
      </rPr>
      <t>(d/š/v) 250x190x190 mm</t>
    </r>
  </si>
  <si>
    <r>
      <rPr>
        <b/>
        <sz val="10"/>
        <color indexed="8"/>
        <rFont val="Arial"/>
        <family val="2"/>
        <charset val="238"/>
      </rPr>
      <t xml:space="preserve">Giter polublok (12cm) </t>
    </r>
    <r>
      <rPr>
        <sz val="10"/>
        <color indexed="8"/>
        <rFont val="Arial"/>
        <family val="2"/>
        <charset val="238"/>
      </rPr>
      <t>(d/š/v) 250x120x190mm</t>
    </r>
  </si>
  <si>
    <r>
      <rPr>
        <b/>
        <sz val="10"/>
        <color indexed="8"/>
        <rFont val="Arial"/>
        <family val="2"/>
        <charset val="238"/>
      </rPr>
      <t xml:space="preserve">Opeka puna </t>
    </r>
    <r>
      <rPr>
        <sz val="10"/>
        <color indexed="8"/>
        <rFont val="Arial"/>
        <family val="2"/>
        <charset val="238"/>
      </rPr>
      <t>(d/š/v) 250x120x65 mm</t>
    </r>
  </si>
  <si>
    <r>
      <rPr>
        <b/>
        <sz val="10"/>
        <rFont val="Arial"/>
        <family val="2"/>
        <charset val="238"/>
      </rPr>
      <t xml:space="preserve">Fert ispuna </t>
    </r>
    <r>
      <rPr>
        <sz val="10"/>
        <rFont val="Arial"/>
        <family val="2"/>
        <charset val="238"/>
      </rPr>
      <t xml:space="preserve">(d/š/v) 245x285/275x160 mm </t>
    </r>
  </si>
  <si>
    <r>
      <t xml:space="preserve">Slemeni crep I klase </t>
    </r>
    <r>
      <rPr>
        <sz val="10"/>
        <rFont val="Arial"/>
        <family val="2"/>
        <charset val="238"/>
      </rPr>
      <t>(žljebnjak)</t>
    </r>
  </si>
  <si>
    <t>Rog/Stub/Grebenjača/Slemenja.   12/14 cm</t>
  </si>
  <si>
    <t>Stub/Grebenjača                         14/14 cm</t>
  </si>
  <si>
    <t>Tavanjače                                   18/26 cm</t>
  </si>
  <si>
    <t>Rog/Venčanica/Raspinjača           10/12 cm</t>
  </si>
  <si>
    <t>Rožnjača                                    14/16 cm</t>
  </si>
  <si>
    <t>Kosnik/Pajanta                           10/10 cm</t>
  </si>
  <si>
    <t>Klešta                                         6/12 cm</t>
  </si>
  <si>
    <t>Krovna štafla                                5/8  cm</t>
  </si>
  <si>
    <r>
      <rPr>
        <b/>
        <sz val="10"/>
        <color indexed="8"/>
        <rFont val="Arial"/>
        <family val="2"/>
        <charset val="238"/>
      </rPr>
      <t xml:space="preserve">Krovna daska od čamove rezane građe </t>
    </r>
    <r>
      <rPr>
        <sz val="10"/>
        <color indexed="8"/>
        <rFont val="Arial"/>
        <family val="2"/>
        <charset val="238"/>
      </rPr>
      <t xml:space="preserve">
2,4-2,5/15 cm, isporučuje se dužine l=3,0 metra</t>
    </r>
  </si>
  <si>
    <r>
      <t xml:space="preserve">Krovna letva od čamove rezane građe 
</t>
    </r>
    <r>
      <rPr>
        <sz val="10"/>
        <color indexed="8"/>
        <rFont val="Arial"/>
        <family val="2"/>
        <charset val="238"/>
      </rPr>
      <t xml:space="preserve"> 3 / 5 cm , isporučuje se dužine l=3,0 metra</t>
    </r>
  </si>
  <si>
    <r>
      <t xml:space="preserve">Čelični pocinkovani i farbani olučni elementi </t>
    </r>
    <r>
      <rPr>
        <sz val="10"/>
        <color indexed="8"/>
        <rFont val="Arial"/>
        <family val="2"/>
        <charset val="238"/>
      </rPr>
      <t>prečnika: Ø 100 mm dužine 600 cm</t>
    </r>
  </si>
  <si>
    <r>
      <t xml:space="preserve">Laminat - jakopresovani (HLP)
</t>
    </r>
    <r>
      <rPr>
        <sz val="10"/>
        <rFont val="Arial"/>
        <family val="2"/>
        <charset val="238"/>
      </rPr>
      <t>sa klik sistemom, dezen: hrast natur (prirodni)</t>
    </r>
  </si>
  <si>
    <r>
      <rPr>
        <b/>
        <sz val="10"/>
        <rFont val="Arial"/>
        <family val="2"/>
        <charset val="238"/>
      </rPr>
      <t xml:space="preserve">Lajsne za laminat od medijapana 
</t>
    </r>
    <r>
      <rPr>
        <sz val="10"/>
        <rFont val="Arial"/>
        <family val="2"/>
        <charset val="238"/>
      </rPr>
      <t>materijal: medijapan / MDF</t>
    </r>
  </si>
  <si>
    <r>
      <rPr>
        <b/>
        <sz val="10"/>
        <rFont val="Arial"/>
        <family val="2"/>
        <charset val="238"/>
      </rPr>
      <t xml:space="preserve">Cementni suvi estrih (cementna košuljica).
</t>
    </r>
    <r>
      <rPr>
        <sz val="10"/>
        <rFont val="Arial"/>
        <family val="2"/>
        <charset val="238"/>
      </rPr>
      <t>Pripremljeno cementno praškasto vezivo</t>
    </r>
  </si>
  <si>
    <r>
      <rPr>
        <b/>
        <sz val="10"/>
        <rFont val="Arial"/>
        <family val="2"/>
        <charset val="238"/>
      </rPr>
      <t xml:space="preserve">Građevinska PVC folija </t>
    </r>
    <r>
      <rPr>
        <sz val="10"/>
        <rFont val="Arial"/>
        <family val="2"/>
        <charset val="238"/>
      </rPr>
      <t>Za razdvajanje cementne košuljice od termo izolacije.</t>
    </r>
  </si>
  <si>
    <r>
      <rPr>
        <b/>
        <sz val="10"/>
        <rFont val="Arial"/>
        <family val="2"/>
        <charset val="238"/>
      </rPr>
      <t xml:space="preserve">GrađevinskI lepak za EPS ploče 
</t>
    </r>
    <r>
      <rPr>
        <sz val="10"/>
        <rFont val="Arial"/>
        <family val="2"/>
        <charset val="238"/>
      </rPr>
      <t xml:space="preserve">cementni lepak namenjen za lepljenje ploča od ekspandiranog polistirena (EPS) i armiranje armaturne (rabic) mrežice </t>
    </r>
  </si>
  <si>
    <r>
      <t xml:space="preserve">Poliazbitol (hladni premaz za hidroizolaciju) </t>
    </r>
    <r>
      <rPr>
        <sz val="10"/>
        <rFont val="Arial"/>
        <family val="2"/>
        <charset val="238"/>
      </rPr>
      <t>Upotrebljava se u isporučenom stanju (hladan postupak) bez zagrevanja</t>
    </r>
  </si>
  <si>
    <r>
      <rPr>
        <b/>
        <sz val="10"/>
        <rFont val="Arial"/>
        <family val="2"/>
        <charset val="238"/>
      </rPr>
      <t xml:space="preserve">Ter papir </t>
    </r>
    <r>
      <rPr>
        <sz val="10"/>
        <rFont val="Arial"/>
        <family val="2"/>
        <charset val="238"/>
      </rPr>
      <t>Bitumenska hidroizolaciona traka.</t>
    </r>
  </si>
  <si>
    <r>
      <rPr>
        <b/>
        <sz val="10"/>
        <rFont val="Arial"/>
        <family val="2"/>
        <charset val="238"/>
      </rPr>
      <t xml:space="preserve">Prozori od PVC-a (komplet pozicija).
</t>
    </r>
    <r>
      <rPr>
        <sz val="10"/>
        <rFont val="Arial"/>
        <family val="2"/>
        <charset val="238"/>
      </rPr>
      <t>Vertikalno i horizontalno otvaranje, boja profila: bela RAL 9003, broj komora: ≥  5 komora
širina x visina (zidarske mere)</t>
    </r>
  </si>
  <si>
    <r>
      <rPr>
        <b/>
        <sz val="10"/>
        <rFont val="Arial"/>
        <family val="2"/>
        <charset val="238"/>
      </rPr>
      <t>Vodomer</t>
    </r>
    <r>
      <rPr>
        <sz val="10"/>
        <rFont val="Arial"/>
        <family val="2"/>
        <charset val="238"/>
      </rPr>
      <t xml:space="preserve"> 
sa prirubnicama, holenderima i pripadajućom opremom za montažu, za pritisak do 16 bara</t>
    </r>
  </si>
  <si>
    <r>
      <rPr>
        <b/>
        <sz val="10"/>
        <color indexed="8"/>
        <rFont val="Arial"/>
        <family val="2"/>
        <charset val="238"/>
      </rPr>
      <t xml:space="preserve">Plitki PE podni slivnik </t>
    </r>
    <r>
      <rPr>
        <b/>
        <sz val="10"/>
        <rFont val="Arial"/>
        <family val="2"/>
        <charset val="238"/>
      </rPr>
      <t>d50</t>
    </r>
    <r>
      <rPr>
        <b/>
        <sz val="10"/>
        <color indexed="8"/>
        <rFont val="Arial"/>
        <family val="2"/>
        <charset val="238"/>
      </rPr>
      <t xml:space="preserve"> sa horizontalnim odvodom </t>
    </r>
    <r>
      <rPr>
        <sz val="10"/>
        <color indexed="8"/>
        <rFont val="Arial"/>
        <family val="2"/>
        <charset val="238"/>
      </rPr>
      <t>dimenzija 150x150mm</t>
    </r>
  </si>
  <si>
    <r>
      <rPr>
        <b/>
        <sz val="10"/>
        <rFont val="Arial"/>
        <family val="2"/>
        <charset val="238"/>
      </rPr>
      <t xml:space="preserve">WC šolja </t>
    </r>
    <r>
      <rPr>
        <sz val="10"/>
        <rFont val="Arial"/>
        <family val="2"/>
        <charset val="238"/>
      </rPr>
      <t>od keramike  I klase</t>
    </r>
  </si>
  <si>
    <r>
      <rPr>
        <b/>
        <sz val="10"/>
        <rFont val="Arial"/>
        <family val="2"/>
        <charset val="238"/>
      </rPr>
      <t xml:space="preserve">Umivaonikom sa stubom </t>
    </r>
    <r>
      <rPr>
        <sz val="10"/>
        <rFont val="Arial"/>
        <family val="2"/>
        <charset val="238"/>
      </rPr>
      <t>od keramike  I klase</t>
    </r>
  </si>
  <si>
    <r>
      <t xml:space="preserve">Pravougaona akrilna tuš kada
</t>
    </r>
    <r>
      <rPr>
        <sz val="10"/>
        <rFont val="Arial"/>
        <family val="2"/>
        <charset val="238"/>
      </rPr>
      <t>dimenzija 90x90cm sa odlivnim ventilom</t>
    </r>
  </si>
  <si>
    <r>
      <rPr>
        <b/>
        <sz val="10"/>
        <rFont val="Arial"/>
        <family val="2"/>
        <charset val="238"/>
      </rPr>
      <t xml:space="preserve">Električni akumulacioni bojler 50l </t>
    </r>
    <r>
      <rPr>
        <sz val="10"/>
        <rFont val="Arial"/>
        <family val="2"/>
        <charset val="238"/>
      </rPr>
      <t xml:space="preserve">vertikalni </t>
    </r>
    <r>
      <rPr>
        <b/>
        <sz val="10"/>
        <rFont val="Arial"/>
        <family val="2"/>
        <charset val="238"/>
      </rPr>
      <t xml:space="preserve">
</t>
    </r>
    <r>
      <rPr>
        <sz val="10"/>
        <rFont val="Arial"/>
        <family val="2"/>
        <charset val="238"/>
      </rPr>
      <t xml:space="preserve">grejač 2 kW, napon 230V, kazan izrađen od emajliranog lima, </t>
    </r>
    <r>
      <rPr>
        <sz val="10"/>
        <rFont val="Arial"/>
        <family val="2"/>
        <charset val="238"/>
      </rPr>
      <t>sa  pratećim materijalom za ugradnju</t>
    </r>
  </si>
  <si>
    <t xml:space="preserve">za umivaonik jednoručna stojeća </t>
  </si>
  <si>
    <r>
      <t xml:space="preserve">Instalaciona priključnica </t>
    </r>
    <r>
      <rPr>
        <sz val="10"/>
        <color indexed="8"/>
        <rFont val="Arial"/>
        <family val="2"/>
        <charset val="238"/>
      </rPr>
      <t>IP43 sa poklopcem za ugradnju u završnu obradu zida, sa zaštit. kontaktom, 16A, monofazna, 250 V</t>
    </r>
  </si>
  <si>
    <r>
      <rPr>
        <b/>
        <sz val="10"/>
        <rFont val="Arial"/>
        <family val="2"/>
        <charset val="238"/>
      </rPr>
      <t xml:space="preserve">Instalaciona priključnica </t>
    </r>
    <r>
      <rPr>
        <sz val="10"/>
        <rFont val="Arial"/>
        <family val="2"/>
        <charset val="238"/>
      </rPr>
      <t>IP20 za ugradnju u završnu obradu zida sa zaštitnim kontaktom</t>
    </r>
  </si>
  <si>
    <r>
      <rPr>
        <b/>
        <sz val="10"/>
        <rFont val="Arial"/>
        <family val="2"/>
        <charset val="238"/>
      </rPr>
      <t xml:space="preserve">Baterija za sudoperu </t>
    </r>
    <r>
      <rPr>
        <sz val="10"/>
        <rFont val="Arial"/>
        <family val="2"/>
        <charset val="238"/>
      </rPr>
      <t xml:space="preserve">jednoručna stojeća hromirana baterija za hladnu i toplu vodu </t>
    </r>
  </si>
  <si>
    <r>
      <t xml:space="preserve">Električni akumulacioni bojler 5l
</t>
    </r>
    <r>
      <rPr>
        <sz val="10"/>
        <rFont val="Arial"/>
        <family val="2"/>
        <charset val="238"/>
      </rPr>
      <t>za ugradnju iznad sudopere, vertikalni grejač 2 kW, napon 230V, kazan izrađen od plastike
sa  pratećim materijalom za ugradnju</t>
    </r>
  </si>
  <si>
    <t xml:space="preserve">za mašinu za veš i sudove, holender slavina DN20/15, s pripadajućom opremom za ugradnju </t>
  </si>
  <si>
    <t>7.5.9</t>
  </si>
  <si>
    <t>7.5.10</t>
  </si>
  <si>
    <t>7.5.11</t>
  </si>
  <si>
    <t>7.5.12</t>
  </si>
  <si>
    <t>1.2</t>
  </si>
  <si>
    <t>1.3</t>
  </si>
  <si>
    <t>1.1</t>
  </si>
  <si>
    <t>1.4</t>
  </si>
  <si>
    <t>1.5</t>
  </si>
  <si>
    <t>2.1</t>
  </si>
  <si>
    <t>2.2</t>
  </si>
  <si>
    <t>2.3</t>
  </si>
  <si>
    <t>2.4</t>
  </si>
  <si>
    <t>2.5</t>
  </si>
  <si>
    <t>2.6</t>
  </si>
  <si>
    <t>2.7</t>
  </si>
  <si>
    <t>2.8</t>
  </si>
  <si>
    <t>2.9</t>
  </si>
  <si>
    <t>LOT 1</t>
  </si>
  <si>
    <t>kom/pcs</t>
  </si>
  <si>
    <t>Cement for concrete up to 30 MB</t>
  </si>
  <si>
    <t>Hydrated slaked lime powdered</t>
  </si>
  <si>
    <t>Ribbed reinforcement steel</t>
  </si>
  <si>
    <t xml:space="preserve">10 mm   - length 12m </t>
  </si>
  <si>
    <t>12 mm   - length 12m</t>
  </si>
  <si>
    <t>14 mm   - length 12m</t>
  </si>
  <si>
    <t>16 mm   - length 12m</t>
  </si>
  <si>
    <t>Glibly reinforcement steel</t>
  </si>
  <si>
    <t xml:space="preserve">  8 mm   - length 12m</t>
  </si>
  <si>
    <t>10 mm  - length 12m</t>
  </si>
  <si>
    <t>Reinforcement mesh
dim. (lxw) 6000 x 2150 = 12,9 m2/pcs</t>
  </si>
  <si>
    <t>Pressed clay tiles class 1
dim: 400-450x245-275 mm</t>
  </si>
  <si>
    <t>Biber clay tiles class 1 dim: 180x380 mm</t>
  </si>
  <si>
    <t>Ridge clay tiles class 1</t>
  </si>
  <si>
    <r>
      <rPr>
        <b/>
        <sz val="10"/>
        <color indexed="8"/>
        <rFont val="Arial"/>
        <family val="2"/>
        <charset val="238"/>
      </rPr>
      <t xml:space="preserve">Vapour permeable and waterproof roof sheeting </t>
    </r>
    <r>
      <rPr>
        <sz val="10"/>
        <color indexed="8"/>
        <rFont val="Arial"/>
        <family val="2"/>
        <charset val="238"/>
      </rPr>
      <t>control of water vapor above the insulation</t>
    </r>
  </si>
  <si>
    <r>
      <t xml:space="preserve">Glass Mineral Wool 
</t>
    </r>
    <r>
      <rPr>
        <sz val="10"/>
        <color indexed="8"/>
        <rFont val="Arial"/>
        <family val="2"/>
        <charset val="238"/>
      </rPr>
      <t>loft insulation between the rafters</t>
    </r>
  </si>
  <si>
    <t xml:space="preserve">thickness d=10 cm  </t>
  </si>
  <si>
    <t xml:space="preserve">thickness d=12 cm  </t>
  </si>
  <si>
    <t xml:space="preserve">thickness d=14 cm  </t>
  </si>
  <si>
    <r>
      <rPr>
        <b/>
        <sz val="10"/>
        <rFont val="Arial"/>
        <family val="2"/>
        <charset val="238"/>
      </rPr>
      <t>Vapor barrier</t>
    </r>
    <r>
      <rPr>
        <sz val="10"/>
        <rFont val="Arial"/>
        <family val="2"/>
        <charset val="238"/>
      </rPr>
      <t xml:space="preserve"> 
control of water vapor below the insulation</t>
    </r>
  </si>
  <si>
    <r>
      <t xml:space="preserve">Fir lumber of different cross-section
</t>
    </r>
    <r>
      <rPr>
        <sz val="10"/>
        <color indexed="8"/>
        <rFont val="Arial"/>
        <family val="2"/>
        <charset val="238"/>
      </rPr>
      <t>length 400 cm</t>
    </r>
  </si>
  <si>
    <t>rafters / wall plate / ridge collar 10/12 cm</t>
  </si>
  <si>
    <t>column / pile / hip rafter / ridge 12/14 cm</t>
  </si>
  <si>
    <t>column / hip rafter 14/14 cm</t>
  </si>
  <si>
    <t>attic beams 18/26 cm</t>
  </si>
  <si>
    <t>Fir lumber of different cross-section
length 600 cm</t>
  </si>
  <si>
    <t>Purlin 14/16 cm</t>
  </si>
  <si>
    <t>Strut 10/10 cm</t>
  </si>
  <si>
    <t>Collar tie 6/12 cm</t>
  </si>
  <si>
    <t>Roof battens 5/8  cm</t>
  </si>
  <si>
    <r>
      <rPr>
        <b/>
        <sz val="10"/>
        <color indexed="8"/>
        <rFont val="Arial"/>
        <family val="2"/>
        <charset val="238"/>
      </rPr>
      <t>Fir board</t>
    </r>
    <r>
      <rPr>
        <sz val="10"/>
        <color indexed="8"/>
        <rFont val="Arial"/>
        <family val="2"/>
        <charset val="238"/>
      </rPr>
      <t xml:space="preserve">
4,8/25/400 cm</t>
    </r>
  </si>
  <si>
    <r>
      <rPr>
        <b/>
        <sz val="10"/>
        <color indexed="8"/>
        <rFont val="Arial"/>
        <family val="2"/>
        <charset val="238"/>
      </rPr>
      <t>Roof fir board</t>
    </r>
    <r>
      <rPr>
        <sz val="10"/>
        <color indexed="8"/>
        <rFont val="Arial"/>
        <family val="2"/>
        <charset val="238"/>
      </rPr>
      <t xml:space="preserve">
2,4-2,5/15 cm, lenght l=3,0 m</t>
    </r>
  </si>
  <si>
    <r>
      <t xml:space="preserve">Fir batten
 </t>
    </r>
    <r>
      <rPr>
        <sz val="10"/>
        <color indexed="8"/>
        <rFont val="Arial"/>
        <family val="2"/>
        <charset val="238"/>
      </rPr>
      <t>3 / 5 cm , lenght l=3,0 m</t>
    </r>
  </si>
  <si>
    <t>OSB3  moisture resistant structural panels
d=18 mm / dim. 2440 x 1220</t>
  </si>
  <si>
    <t>ROOF CONSTRUCTION AND ROOFING MATERIAL, OSB AND PLASTERBOARD TABLE</t>
  </si>
  <si>
    <r>
      <t xml:space="preserve">Standard plasterboard table - Type A
</t>
    </r>
    <r>
      <rPr>
        <sz val="10"/>
        <rFont val="Arial"/>
        <family val="2"/>
        <charset val="238"/>
      </rPr>
      <t>dim: 1200-1250 x 2000 mm</t>
    </r>
  </si>
  <si>
    <r>
      <rPr>
        <b/>
        <sz val="10"/>
        <rFont val="Arial"/>
        <family val="2"/>
        <charset val="238"/>
      </rPr>
      <t>Moisture resistant Plasterboard - Type H2</t>
    </r>
    <r>
      <rPr>
        <sz val="10"/>
        <rFont val="Arial"/>
        <family val="2"/>
        <charset val="238"/>
      </rPr>
      <t xml:space="preserve">
dim: 1200-1250 x 2000 mm</t>
    </r>
  </si>
  <si>
    <r>
      <t xml:space="preserve">Galvanized steel and painted gutter elements </t>
    </r>
    <r>
      <rPr>
        <sz val="10"/>
        <color indexed="8"/>
        <rFont val="Arial"/>
        <family val="2"/>
        <charset val="238"/>
      </rPr>
      <t>diameter: Ø 100 mm length 600 cm</t>
    </r>
  </si>
  <si>
    <t>Vertical circular gutter</t>
  </si>
  <si>
    <t>horizontal semicircular gutter</t>
  </si>
  <si>
    <r>
      <t xml:space="preserve">Fert beams
</t>
    </r>
    <r>
      <rPr>
        <sz val="10"/>
        <color indexed="8"/>
        <rFont val="Arial"/>
        <family val="2"/>
        <charset val="238"/>
      </rPr>
      <t>Boom length is equal to the length of Binor =
width of the openings between the walls + 30 cm.
Number of beams = length of room x 0.40</t>
    </r>
  </si>
  <si>
    <r>
      <rPr>
        <b/>
        <sz val="10"/>
        <color indexed="8"/>
        <rFont val="Arial"/>
        <family val="2"/>
        <charset val="238"/>
      </rPr>
      <t>Mortar for masonry</t>
    </r>
    <r>
      <rPr>
        <sz val="10"/>
        <color indexed="8"/>
        <rFont val="Arial"/>
        <family val="2"/>
        <charset val="238"/>
      </rPr>
      <t xml:space="preserve">
Prepared lime - cement binder</t>
    </r>
  </si>
  <si>
    <r>
      <t xml:space="preserve">Mortar for plastering
</t>
    </r>
    <r>
      <rPr>
        <sz val="10"/>
        <color indexed="8"/>
        <rFont val="Arial"/>
        <family val="2"/>
        <charset val="238"/>
      </rPr>
      <t>Prepared lime - cement binder</t>
    </r>
  </si>
  <si>
    <r>
      <t xml:space="preserve">Lime smoothing mass
</t>
    </r>
    <r>
      <rPr>
        <sz val="10"/>
        <rFont val="Arial"/>
        <family val="2"/>
        <charset val="238"/>
      </rPr>
      <t>No cement lime compound for smoothing</t>
    </r>
  </si>
  <si>
    <t>Semi dispersion paint</t>
  </si>
  <si>
    <r>
      <t xml:space="preserve">Floor tiles for inside
</t>
    </r>
    <r>
      <rPr>
        <sz val="10"/>
        <rFont val="Arial"/>
        <family val="2"/>
        <charset val="238"/>
      </rPr>
      <t>Min. tile size: 200x300 mm</t>
    </r>
  </si>
  <si>
    <r>
      <t xml:space="preserve">Wall tiles for inside
</t>
    </r>
    <r>
      <rPr>
        <sz val="10"/>
        <rFont val="Arial"/>
        <family val="2"/>
        <charset val="238"/>
      </rPr>
      <t>Min. tile size: 200x300 mm</t>
    </r>
  </si>
  <si>
    <r>
      <t xml:space="preserve">Glue for ceramic tiles
</t>
    </r>
    <r>
      <rPr>
        <sz val="10"/>
        <rFont val="Arial"/>
        <family val="2"/>
        <charset val="238"/>
      </rPr>
      <t>Flexible, polymer-cement glue</t>
    </r>
  </si>
  <si>
    <r>
      <t xml:space="preserve">Flexible mass for grouting
</t>
    </r>
    <r>
      <rPr>
        <sz val="10"/>
        <rFont val="Arial"/>
        <family val="2"/>
        <charset val="238"/>
      </rPr>
      <t>Waterproof grout cement based</t>
    </r>
  </si>
  <si>
    <r>
      <t xml:space="preserve">Laminate (HLP)
</t>
    </r>
    <r>
      <rPr>
        <sz val="10"/>
        <rFont val="Arial"/>
        <family val="2"/>
        <charset val="238"/>
      </rPr>
      <t>with click system, design: oak natural (natural)</t>
    </r>
  </si>
  <si>
    <r>
      <t xml:space="preserve">Moldings for laminate MDF
</t>
    </r>
    <r>
      <rPr>
        <sz val="10"/>
        <rFont val="Arial"/>
        <family val="2"/>
        <charset val="238"/>
      </rPr>
      <t>Material: MDF / MDF</t>
    </r>
  </si>
  <si>
    <r>
      <t xml:space="preserve">The base for laminate of polyethylene foam
</t>
    </r>
    <r>
      <rPr>
        <sz val="10"/>
        <rFont val="Arial"/>
        <family val="2"/>
        <charset val="238"/>
      </rPr>
      <t>Foam base for laminate</t>
    </r>
  </si>
  <si>
    <r>
      <t xml:space="preserve">Cement dry screed (cement screed)
</t>
    </r>
    <r>
      <rPr>
        <sz val="10"/>
        <rFont val="Arial"/>
        <family val="2"/>
        <charset val="238"/>
      </rPr>
      <t>Prepared cement powder binder</t>
    </r>
  </si>
  <si>
    <r>
      <t xml:space="preserve">PVC foil for construction. </t>
    </r>
    <r>
      <rPr>
        <sz val="10"/>
        <rFont val="Arial"/>
        <family val="2"/>
        <charset val="238"/>
      </rPr>
      <t>To separate the cement screed of thermal insulation.</t>
    </r>
  </si>
  <si>
    <r>
      <t xml:space="preserve">Stirodur (XPS insulation for floors)
</t>
    </r>
    <r>
      <rPr>
        <sz val="10"/>
        <rFont val="Arial"/>
        <family val="2"/>
        <charset val="238"/>
      </rPr>
      <t>panel of extruded polystyrene foam</t>
    </r>
  </si>
  <si>
    <t>d=2 cm</t>
  </si>
  <si>
    <t>d=5 cm</t>
  </si>
  <si>
    <r>
      <t xml:space="preserve">Thermal insulation for facade walls (EPS)
</t>
    </r>
    <r>
      <rPr>
        <sz val="10"/>
        <rFont val="Arial"/>
        <family val="2"/>
        <charset val="238"/>
      </rPr>
      <t>plates made of expanded polystyrene</t>
    </r>
  </si>
  <si>
    <t>d=8 cm</t>
  </si>
  <si>
    <t>d=10 cm</t>
  </si>
  <si>
    <t>d=12 cm</t>
  </si>
  <si>
    <t>d=14 cm</t>
  </si>
  <si>
    <r>
      <t xml:space="preserve">Construction glue for EPS plates
</t>
    </r>
    <r>
      <rPr>
        <sz val="10"/>
        <rFont val="Arial"/>
        <family val="2"/>
        <charset val="238"/>
      </rPr>
      <t>cement adhesive for gluing plates made of expanded polystyrene (EPS) and reinforcing wire (rabic) net</t>
    </r>
  </si>
  <si>
    <r>
      <t xml:space="preserve">Reinforcing (rabic) fiberglass mesh
</t>
    </r>
    <r>
      <rPr>
        <sz val="10"/>
        <rFont val="Arial"/>
        <family val="2"/>
        <charset val="238"/>
      </rPr>
      <t>High quality alkali resistant fiberglass mesh</t>
    </r>
  </si>
  <si>
    <r>
      <t xml:space="preserve">Active primer before applying the thin-layer plaster </t>
    </r>
    <r>
      <rPr>
        <sz val="10"/>
        <rFont val="Arial"/>
        <family val="2"/>
        <charset val="238"/>
      </rPr>
      <t>primer for the equalization of absorption surface</t>
    </r>
  </si>
  <si>
    <r>
      <t xml:space="preserve">Facade thin-layer acrylic plaster
</t>
    </r>
    <r>
      <rPr>
        <sz val="10"/>
        <rFont val="Arial"/>
        <family val="2"/>
        <charset val="238"/>
      </rPr>
      <t>Finishing plaster in paste-like state, intended for the protection of facade wall surfaces</t>
    </r>
  </si>
  <si>
    <t>color similar to RAL 1034-apricot</t>
  </si>
  <si>
    <t>color similar to RAL 6005 pastel-green</t>
  </si>
  <si>
    <t>color similar to RAL 5023 pastel-blue</t>
  </si>
  <si>
    <t>color similar to RAL 3011 pastel-red</t>
  </si>
  <si>
    <t>color similar to RAL 8002 brown</t>
  </si>
  <si>
    <r>
      <t xml:space="preserve">Bitulit (previous coating for waterproofing)
</t>
    </r>
    <r>
      <rPr>
        <sz val="10"/>
        <rFont val="Arial"/>
        <family val="2"/>
        <charset val="238"/>
      </rPr>
      <t>It is used as delivered (cold process) without heating</t>
    </r>
  </si>
  <si>
    <r>
      <t xml:space="preserve">POLYASBITOL (cold coating for waterproofing)
</t>
    </r>
    <r>
      <rPr>
        <sz val="10"/>
        <rFont val="Arial"/>
        <family val="2"/>
        <charset val="238"/>
      </rPr>
      <t>It is used as delivered (cold process) without heating</t>
    </r>
  </si>
  <si>
    <r>
      <rPr>
        <b/>
        <sz val="10"/>
        <rFont val="Arial"/>
        <family val="2"/>
        <charset val="238"/>
      </rPr>
      <t xml:space="preserve">Ter paper </t>
    </r>
    <r>
      <rPr>
        <sz val="10"/>
        <rFont val="Arial"/>
        <family val="2"/>
        <charset val="238"/>
      </rPr>
      <t>Bituminous waterproofing tape.</t>
    </r>
  </si>
  <si>
    <r>
      <t xml:space="preserve">Condor V-3 (waterproof tape)
</t>
    </r>
    <r>
      <rPr>
        <sz val="10"/>
        <rFont val="Arial"/>
        <family val="2"/>
        <charset val="238"/>
      </rPr>
      <t>Plastomer-bituminous tape,
glass mat, thickness: ≥ 3 mm</t>
    </r>
  </si>
  <si>
    <r>
      <t xml:space="preserve">Entrance door of PVC (set position)
</t>
    </r>
    <r>
      <rPr>
        <sz val="10"/>
        <color indexed="8"/>
        <rFont val="Arial"/>
        <family val="2"/>
        <charset val="238"/>
      </rPr>
      <t>Profile color: white RAL 9003 
Number of chambers: ≥ 5 chambers 
width x height (masonry measures)</t>
    </r>
  </si>
  <si>
    <t xml:space="preserve">one wing  90x210 cm - Left      90 cm </t>
  </si>
  <si>
    <t>one wing  90x210 cm - Right    90 cm</t>
  </si>
  <si>
    <t>two wings 120x210 cm - Left        90+30 cm</t>
  </si>
  <si>
    <t>two wings 120x210 cm - Right    90+30 cm</t>
  </si>
  <si>
    <r>
      <t xml:space="preserve">Windows made of PVC (set position)
</t>
    </r>
    <r>
      <rPr>
        <sz val="10"/>
        <rFont val="Arial"/>
        <family val="2"/>
        <charset val="238"/>
      </rPr>
      <t>Vertical and horizontal opening, color profile: white RAL 9003, the number of chambers: ≥ 5 chambers 
width x height (masonry measures)</t>
    </r>
  </si>
  <si>
    <t xml:space="preserve">one wing 60x60 cm </t>
  </si>
  <si>
    <t>one wing 80x80 cm</t>
  </si>
  <si>
    <t xml:space="preserve">one wing 80x120 cm    </t>
  </si>
  <si>
    <t xml:space="preserve">one wing 80x140 cm </t>
  </si>
  <si>
    <t>one wing 100x120 cm</t>
  </si>
  <si>
    <t>one wing 100x140 cm</t>
  </si>
  <si>
    <t>two wings 120x120 cm</t>
  </si>
  <si>
    <t>two wings 120x140 cm</t>
  </si>
  <si>
    <t xml:space="preserve">two wings 140x120 cm </t>
  </si>
  <si>
    <t xml:space="preserve">two wings 140x140 cm </t>
  </si>
  <si>
    <t>two wings 160x120 cm</t>
  </si>
  <si>
    <t>two wings 160x140 cm</t>
  </si>
  <si>
    <t>Roof window with aluminum flashings of laminated and impregnated fir timber</t>
  </si>
  <si>
    <t>66 x 118 (width x height)</t>
  </si>
  <si>
    <t>78 x 98   (width x height)</t>
  </si>
  <si>
    <t>78 x 118 (width x height)</t>
  </si>
  <si>
    <r>
      <t xml:space="preserve">Balcony doors from PVC (set position)
</t>
    </r>
    <r>
      <rPr>
        <sz val="10"/>
        <color indexed="8"/>
        <rFont val="Arial"/>
        <family val="2"/>
        <charset val="238"/>
      </rPr>
      <t>Profile color: white RAL 9003 
Number of chambers: ≥ 5 chambers 
width x height (masonry measures)</t>
    </r>
  </si>
  <si>
    <t xml:space="preserve">one wing  90x210 cm - Left     </t>
  </si>
  <si>
    <t xml:space="preserve">one wing  90x210 cm - Right    </t>
  </si>
  <si>
    <t>two wings 140x210 cm</t>
  </si>
  <si>
    <r>
      <t xml:space="preserve">Internal doors filled with cardboard honeycomb (set position)
</t>
    </r>
    <r>
      <rPr>
        <sz val="10"/>
        <rFont val="Arial"/>
        <family val="2"/>
        <charset val="238"/>
      </rPr>
      <t>width x height (external measures footer)</t>
    </r>
  </si>
  <si>
    <t>70x205 cm - Left     (depth door 0-16 cm)</t>
  </si>
  <si>
    <t>70x205 cm - Left     (depth door 16-30 cm)</t>
  </si>
  <si>
    <t>70x205 cm - Right   (depth door  0-16 cm)</t>
  </si>
  <si>
    <t>70x205 cm - Right   (depth door  16-30 cm)</t>
  </si>
  <si>
    <t>80x205 cm - Left     (depth door 0-16 cm)</t>
  </si>
  <si>
    <t>80x205 cm - Left     (depth door 16-30 cm)</t>
  </si>
  <si>
    <t>80x205 cm - Right   (depth door  0-16 cm)</t>
  </si>
  <si>
    <t>80x205 cm - Right   (depth door  16-30 cm)</t>
  </si>
  <si>
    <t>90x205 cm - Left     (depth door 0-16 cm)</t>
  </si>
  <si>
    <t>90x205 cm - Left     (depth door 16-30 cm)</t>
  </si>
  <si>
    <t>90x205 cm - Right   (depth door  0-16 cm)</t>
  </si>
  <si>
    <t>90x205 cm - Right   (depth door  16-30 cm)</t>
  </si>
  <si>
    <t>BASIC BUILDING MATERIALS</t>
  </si>
  <si>
    <t>MASONRY, PLASTERING FAIRING AND PAINTING MATERIAL</t>
  </si>
  <si>
    <t>FLOORING, LAMINATE, TILES AND XPS</t>
  </si>
  <si>
    <t>FACADE MATERIAL</t>
  </si>
  <si>
    <t>WATERPROOFING MATERIAL</t>
  </si>
  <si>
    <t>DOORS AND WINDOWS</t>
  </si>
  <si>
    <t>OTHER EQUIPMENT AND SUPPLIES</t>
  </si>
  <si>
    <t>WATER SUPPLY AND SEWAGE</t>
  </si>
  <si>
    <t>WATER SUPPLY</t>
  </si>
  <si>
    <t>Description of building materials</t>
  </si>
  <si>
    <t>KOD/
CODE</t>
  </si>
  <si>
    <t>Jed.
prod./
UNIT</t>
  </si>
  <si>
    <t xml:space="preserve">Jedinična
prod.cena/
UNIT PRICE </t>
  </si>
  <si>
    <t>ZBIR UKUPNO PO MATERIJALIMA/
SUM PRICE</t>
  </si>
  <si>
    <t>ID KORISNIKA/ USER ID</t>
  </si>
  <si>
    <t>IME KORISNIKA/ NAME</t>
  </si>
  <si>
    <t>PREZIME KORISNIKA/ SURNAME</t>
  </si>
  <si>
    <t>TELEFON KORISNIKA/ PHONE</t>
  </si>
  <si>
    <t>OPŠTINA ISPORUKE/ MUNICIPALITY</t>
  </si>
  <si>
    <t>MESTO ISPORUKE/ CITY</t>
  </si>
  <si>
    <t>LOKACIJA ISPORUKE/ LOCATION OF DELIVERY</t>
  </si>
  <si>
    <t>UKUPNO PO KORISNIKU/ TOTAL BY BENEFICIARY</t>
  </si>
  <si>
    <t>Zbir Količina po materijalima/
SUM QTY</t>
  </si>
  <si>
    <t>Količina/
QTY</t>
  </si>
  <si>
    <t>UKUPNO/
TOTAL</t>
  </si>
  <si>
    <r>
      <rPr>
        <b/>
        <sz val="10"/>
        <rFont val="Arial"/>
        <family val="2"/>
        <charset val="238"/>
      </rPr>
      <t xml:space="preserve">Jednostruki dimnjak prečnika Ф 140 mm.
</t>
    </r>
    <r>
      <rPr>
        <sz val="10"/>
        <rFont val="Arial"/>
        <family val="2"/>
        <charset val="238"/>
      </rPr>
      <t>Troslojni montažni dimnjački sistem namenjen za sva ložišta i sve vrste goriva, bez ventilacije.</t>
    </r>
    <r>
      <rPr>
        <b/>
        <sz val="10"/>
        <rFont val="Arial"/>
        <family val="2"/>
        <charset val="238"/>
      </rPr>
      <t xml:space="preserve">
</t>
    </r>
    <r>
      <rPr>
        <sz val="10"/>
        <rFont val="Arial"/>
        <family val="2"/>
        <charset val="238"/>
      </rPr>
      <t>Sastavljen je od: dimnjačke cevi od tehničke keramike, izolacije oko cevi dimnjaka od kamene vune minimalne specifične težine 80kg/m3, spoljneg dimnjačkog plašta od lakog betona, vatrostalnog lepka u kartušama, vatrootpornih i gasnonepropusnih atestiranih troslojnih vratanaca , kondenz posude, priključaka za reviziju i ložišta, krovne ploče od staklo betona, nosača tervola i tvrdih tervol ploča za priključke, ventilacione rešetke, dilatacione rozete od nerđajućeg čelika. 
Spoljna dimenzija dimnjačkog plašta za fi14cm=32x32cm.</t>
    </r>
  </si>
  <si>
    <t>SEWAGE</t>
  </si>
  <si>
    <t>BATHROOM EQUPIMENT</t>
  </si>
  <si>
    <t>KITCHEN EQUIPMENT</t>
  </si>
  <si>
    <t>Lighting</t>
  </si>
  <si>
    <t>Earthing and lightning protection</t>
  </si>
  <si>
    <r>
      <t>kitchen sink "Inox" two-part
(</t>
    </r>
    <r>
      <rPr>
        <sz val="10"/>
        <rFont val="Arial"/>
        <family val="2"/>
        <charset val="238"/>
      </rPr>
      <t>made of stainless steel)
approx. dim:  780 x 435 x 150 mm</t>
    </r>
  </si>
  <si>
    <r>
      <t xml:space="preserve">Electric storage water heater 5l
</t>
    </r>
    <r>
      <rPr>
        <sz val="10"/>
        <rFont val="Arial"/>
        <family val="2"/>
        <charset val="238"/>
      </rPr>
      <t>Fitting over the sink, vertical heater 2 kW, 230V, caldron made ​​of plastic with the materials for installation</t>
    </r>
  </si>
  <si>
    <t>Sink-standing single lever chrome mixer for hot and cold water</t>
  </si>
  <si>
    <r>
      <rPr>
        <b/>
        <sz val="10"/>
        <rFont val="Arial"/>
        <family val="2"/>
        <charset val="238"/>
      </rPr>
      <t>A single chimney diameter 140 mm.</t>
    </r>
    <r>
      <rPr>
        <sz val="10"/>
        <rFont val="Arial"/>
        <family val="2"/>
        <charset val="238"/>
      </rPr>
      <t xml:space="preserve">
Three-layer prefabricated chimney system designed for all furnaces and all types of fuel, with no ventilation. It is composed of: chimney pipe of technical ceramics, pipe insulation around the chimney of stone wool minimum specific weight of 80kg/m3, external chimney mantle of lightweight concrete, refractory adhesive in cartouches, fireproof and gas impermeable certified three-layer side door, condensate pots, connectors for the audit and furnaces, roof tiles of glass concrete girders Tervola and hard tervol plate connections, ventilation grilles, rosettes expansion of stainless steel. The external dimensions of the chimney sleeve fi14cm = 32x32cm.</t>
    </r>
  </si>
  <si>
    <r>
      <t xml:space="preserve">Water supply polyethylene pipe PE 100 PN16
</t>
    </r>
    <r>
      <rPr>
        <sz val="10"/>
        <rFont val="Arial"/>
        <family val="2"/>
        <charset val="238"/>
      </rPr>
      <t>the working pressure of 16 bar (SDR 11)</t>
    </r>
  </si>
  <si>
    <r>
      <rPr>
        <b/>
        <sz val="10"/>
        <rFont val="Arial"/>
        <family val="2"/>
        <charset val="238"/>
      </rPr>
      <t xml:space="preserve">Water pipe PP-R 80 PN20 </t>
    </r>
    <r>
      <rPr>
        <sz val="10"/>
        <rFont val="Arial"/>
        <family val="2"/>
        <charset val="238"/>
      </rPr>
      <t xml:space="preserve">
the working pressure of 20 bar, white or green 
(material: polypropylene random kapolimer)</t>
    </r>
  </si>
  <si>
    <r>
      <rPr>
        <b/>
        <sz val="10"/>
        <rFont val="Arial"/>
        <family val="2"/>
        <charset val="238"/>
      </rPr>
      <t>water gauge</t>
    </r>
    <r>
      <rPr>
        <sz val="10"/>
        <rFont val="Arial"/>
        <family val="2"/>
        <charset val="238"/>
      </rPr>
      <t xml:space="preserve">
flanges, unions and associated equipment for assembly, for pressure up to 16 bar</t>
    </r>
  </si>
  <si>
    <t xml:space="preserve">Horizontal 3/4"    </t>
  </si>
  <si>
    <t xml:space="preserve">Horizontal     1"    </t>
  </si>
  <si>
    <t>Horizontal 5/4"</t>
  </si>
  <si>
    <t>Skip straight valve with a branch drain</t>
  </si>
  <si>
    <t>Gate valve for the wall with cap</t>
  </si>
  <si>
    <t>Angle valve "EK" with cap</t>
  </si>
  <si>
    <t>Thermal insulation of water pipes-type PLAMAFLEX ISO etc..</t>
  </si>
  <si>
    <t>d110 (s min.   3,2)    length 6,0m</t>
  </si>
  <si>
    <t>d160 (s min.   4,0)    length 6,0m</t>
  </si>
  <si>
    <r>
      <rPr>
        <b/>
        <sz val="10"/>
        <color indexed="8"/>
        <rFont val="Arial"/>
        <family val="2"/>
        <charset val="238"/>
      </rPr>
      <t>Plastic PP pipes SDR 51 / SN2 / PN4</t>
    </r>
    <r>
      <rPr>
        <sz val="10"/>
        <color indexed="8"/>
        <rFont val="Arial"/>
        <family val="2"/>
        <charset val="238"/>
      </rPr>
      <t xml:space="preserve">
for internal (home) distribution, household sewage</t>
    </r>
  </si>
  <si>
    <r>
      <t xml:space="preserve">PVC sewer pipe SDR 41 / CH4 / PN5
</t>
    </r>
    <r>
      <rPr>
        <sz val="10"/>
        <color indexed="8"/>
        <rFont val="Arial"/>
        <family val="2"/>
        <charset val="238"/>
      </rPr>
      <t>for external distribution, household and street sewage</t>
    </r>
  </si>
  <si>
    <t>d50     (s min.   1,8)    length 3,0m</t>
  </si>
  <si>
    <t>d75     (s min.   1,9)    length 3,0m</t>
  </si>
  <si>
    <t>d110  (s min.   2,7)    length 3,0m</t>
  </si>
  <si>
    <r>
      <rPr>
        <b/>
        <sz val="10"/>
        <color indexed="8"/>
        <rFont val="Arial"/>
        <family val="2"/>
        <charset val="238"/>
      </rPr>
      <t>Shallow PE floor drain with horizontal outlet</t>
    </r>
    <r>
      <rPr>
        <sz val="10"/>
        <color indexed="8"/>
        <rFont val="Arial"/>
        <family val="2"/>
        <charset val="238"/>
      </rPr>
      <t xml:space="preserve"> d50 size 150x150mm</t>
    </r>
  </si>
  <si>
    <r>
      <rPr>
        <b/>
        <sz val="10"/>
        <color indexed="8"/>
        <rFont val="Arial"/>
        <family val="2"/>
        <charset val="238"/>
      </rPr>
      <t>Wall siphon with drainage brass tubes</t>
    </r>
    <r>
      <rPr>
        <sz val="10"/>
        <color indexed="8"/>
        <rFont val="Arial"/>
        <family val="2"/>
        <charset val="238"/>
      </rPr>
      <t xml:space="preserve"> d32 (washing machines, dishwashers)</t>
    </r>
  </si>
  <si>
    <t>Ceramic toilet bowl class 1</t>
  </si>
  <si>
    <r>
      <t xml:space="preserve">Low mounting plastic-wall toilet tank
</t>
    </r>
    <r>
      <rPr>
        <sz val="10"/>
        <rFont val="Arial"/>
        <family val="2"/>
        <charset val="238"/>
      </rPr>
      <t>for low installation above the toilet bowl float and all the parts required for the operation of flushing</t>
    </r>
  </si>
  <si>
    <r>
      <rPr>
        <b/>
        <sz val="10"/>
        <rFont val="Arial"/>
        <family val="2"/>
        <charset val="238"/>
      </rPr>
      <t xml:space="preserve">Washbasin with ceramic pillar </t>
    </r>
    <r>
      <rPr>
        <sz val="10"/>
        <rFont val="Arial"/>
        <family val="2"/>
        <charset val="238"/>
      </rPr>
      <t>class 1</t>
    </r>
  </si>
  <si>
    <r>
      <t xml:space="preserve">Rectangular acrylic shower 
</t>
    </r>
    <r>
      <rPr>
        <sz val="10"/>
        <rFont val="Arial"/>
        <family val="2"/>
        <charset val="238"/>
      </rPr>
      <t>size 90x90cm with discharge valve</t>
    </r>
  </si>
  <si>
    <r>
      <rPr>
        <b/>
        <sz val="10"/>
        <rFont val="Arial"/>
        <family val="2"/>
        <charset val="238"/>
      </rPr>
      <t>Electric storage water heater 50l</t>
    </r>
    <r>
      <rPr>
        <sz val="10"/>
        <rFont val="Arial"/>
        <family val="2"/>
        <charset val="238"/>
      </rPr>
      <t xml:space="preserve"> vertical 
heater 2 kW, 230V, caldron made ​​of enameled steel, with supporting material for installation</t>
    </r>
  </si>
  <si>
    <r>
      <t xml:space="preserve">Mirror with shelf above wash basin 
</t>
    </r>
    <r>
      <rPr>
        <sz val="10"/>
        <rFont val="Arial"/>
        <family val="2"/>
        <charset val="238"/>
      </rPr>
      <t>square, min. 80x60cm</t>
    </r>
  </si>
  <si>
    <r>
      <t xml:space="preserve">Lever
</t>
    </r>
    <r>
      <rPr>
        <sz val="10"/>
        <rFont val="Arial"/>
        <family val="2"/>
        <charset val="238"/>
      </rPr>
      <t>chrome lever for cold and hot water</t>
    </r>
  </si>
  <si>
    <t>For shower bath (with shower head and shower hose) Single lever with nickel hoses</t>
  </si>
  <si>
    <t>For washbasin single lever basin standing</t>
  </si>
  <si>
    <t>for washing machine and dishwasher, union DN20/15 taps, and all the equipment for installation</t>
  </si>
  <si>
    <t>Electrical materials and equipment</t>
  </si>
  <si>
    <t>Electrical cables and cable accessories</t>
  </si>
  <si>
    <t>Power cables</t>
  </si>
  <si>
    <t>Installation cables</t>
  </si>
  <si>
    <t>PVC pipe for installations of cables</t>
  </si>
  <si>
    <t>The junction boards and equipment</t>
  </si>
  <si>
    <r>
      <rPr>
        <b/>
        <sz val="10"/>
        <rFont val="Arial"/>
        <family val="2"/>
        <charset val="238"/>
      </rPr>
      <t>Junction board</t>
    </r>
    <r>
      <rPr>
        <sz val="10"/>
        <rFont val="Arial"/>
        <family val="2"/>
        <charset val="238"/>
      </rPr>
      <t xml:space="preserve"> (for flat) for wall mounting with transparent door, with space for 18 modules, DIN rail, IP40
Junction board contains:</t>
    </r>
  </si>
  <si>
    <r>
      <t xml:space="preserve">Single-pole fuse
</t>
    </r>
    <r>
      <rPr>
        <sz val="10"/>
        <rFont val="Arial"/>
        <family val="2"/>
        <charset val="238"/>
      </rPr>
      <t>(Automatic fuse) for mounting on DIN rail nom. voltage 230V/400V, 50Hz, features B; breaking capacity 6kA:</t>
    </r>
  </si>
  <si>
    <t>rated current of 6A</t>
  </si>
  <si>
    <t>rated current of 10A</t>
  </si>
  <si>
    <t>rated current of 16A</t>
  </si>
  <si>
    <r>
      <t xml:space="preserve">The indicator lamp
</t>
    </r>
    <r>
      <rPr>
        <sz val="10"/>
        <rFont val="Arial"/>
        <family val="2"/>
        <charset val="238"/>
      </rPr>
      <t>for signaling rates 230V for use in flat junction board, mounting on DIN rail</t>
    </r>
  </si>
  <si>
    <r>
      <t>FID switch</t>
    </r>
    <r>
      <rPr>
        <sz val="10"/>
        <color indexed="8"/>
        <rFont val="Arial"/>
        <family val="2"/>
        <charset val="238"/>
      </rPr>
      <t xml:space="preserve"> for installation in junction board, mounting on DIN rail</t>
    </r>
  </si>
  <si>
    <t>16A/30mA, 2-pole, 230V, 50Hz;</t>
  </si>
  <si>
    <t>25A / 0,5 A, 4-pole, 230V/400V, 50Hz;</t>
  </si>
  <si>
    <r>
      <t>Bell</t>
    </r>
    <r>
      <rPr>
        <sz val="10"/>
        <color indexed="8"/>
        <rFont val="Arial"/>
        <family val="2"/>
        <charset val="238"/>
      </rPr>
      <t xml:space="preserve"> 230V, 50Hz, for use in junction board, mounting on DIN rail</t>
    </r>
  </si>
  <si>
    <t>Installation material</t>
  </si>
  <si>
    <r>
      <rPr>
        <b/>
        <sz val="10"/>
        <color indexed="8"/>
        <rFont val="Arial"/>
        <family val="2"/>
        <charset val="238"/>
      </rPr>
      <t>Installation box</t>
    </r>
    <r>
      <rPr>
        <sz val="10"/>
        <color indexed="8"/>
        <rFont val="Arial"/>
        <family val="2"/>
        <charset val="238"/>
      </rPr>
      <t xml:space="preserve">
for installation in the wall</t>
    </r>
  </si>
  <si>
    <r>
      <rPr>
        <b/>
        <sz val="10"/>
        <rFont val="Arial"/>
        <family val="2"/>
        <charset val="238"/>
      </rPr>
      <t>Installation socket</t>
    </r>
    <r>
      <rPr>
        <sz val="10"/>
        <rFont val="Arial"/>
        <family val="2"/>
        <charset val="238"/>
      </rPr>
      <t xml:space="preserve"> IP20 for installation in the wall with a protection contact</t>
    </r>
  </si>
  <si>
    <t>16A, single-phase, 250 V</t>
  </si>
  <si>
    <t>16A, single-phase, double, 250 V</t>
  </si>
  <si>
    <t>16A, three-phase, 400V</t>
  </si>
  <si>
    <r>
      <t xml:space="preserve">Installation socket </t>
    </r>
    <r>
      <rPr>
        <sz val="10"/>
        <color indexed="8"/>
        <rFont val="Arial"/>
        <family val="2"/>
        <charset val="238"/>
      </rPr>
      <t>IP43 with cover for use in wall with protection. contact, 16A, single-phase, 250 V</t>
    </r>
  </si>
  <si>
    <r>
      <rPr>
        <b/>
        <sz val="10"/>
        <color indexed="8"/>
        <rFont val="Arial"/>
        <family val="2"/>
        <charset val="238"/>
      </rPr>
      <t xml:space="preserve">Switches </t>
    </r>
    <r>
      <rPr>
        <sz val="10"/>
        <color indexed="8"/>
        <rFont val="Arial"/>
        <family val="2"/>
        <charset val="238"/>
      </rPr>
      <t xml:space="preserve">
 IP20 for installation in wall</t>
    </r>
  </si>
  <si>
    <t>regular, 10A</t>
  </si>
  <si>
    <t>serial, 10A</t>
  </si>
  <si>
    <t>for bell</t>
  </si>
  <si>
    <t>Installation switch "KIP" 16A</t>
  </si>
  <si>
    <r>
      <rPr>
        <b/>
        <sz val="10"/>
        <color indexed="8"/>
        <rFont val="Arial"/>
        <family val="2"/>
        <charset val="238"/>
      </rPr>
      <t xml:space="preserve">The indicator for the bathroom </t>
    </r>
    <r>
      <rPr>
        <sz val="10"/>
        <color indexed="8"/>
        <rFont val="Arial"/>
        <family val="2"/>
        <charset val="238"/>
      </rPr>
      <t xml:space="preserve">
Three switches 16A and signal lights</t>
    </r>
  </si>
  <si>
    <r>
      <t>Luminaire</t>
    </r>
    <r>
      <rPr>
        <sz val="10"/>
        <color indexed="8"/>
        <rFont val="Arial"/>
        <family val="2"/>
        <charset val="238"/>
      </rPr>
      <t xml:space="preserve"> to be mounted on the ceiling with a 60W incandescent bulb, E-27</t>
    </r>
  </si>
  <si>
    <t>IP 43 for toilet</t>
  </si>
  <si>
    <t>IP 20 for indoor rooms</t>
  </si>
  <si>
    <t>Galvanized strip</t>
  </si>
  <si>
    <r>
      <rPr>
        <b/>
        <sz val="10"/>
        <color indexed="8"/>
        <rFont val="Arial"/>
        <family val="2"/>
        <charset val="238"/>
      </rPr>
      <t>SIP boxes</t>
    </r>
    <r>
      <rPr>
        <sz val="10"/>
        <color indexed="8"/>
        <rFont val="Arial"/>
        <family val="2"/>
        <charset val="238"/>
      </rPr>
      <t xml:space="preserve"> (PS 49) with bonding</t>
    </r>
  </si>
  <si>
    <t>Grounding conductors</t>
  </si>
  <si>
    <t>Installation of low voltage</t>
  </si>
  <si>
    <t>Antenna Coaxial Cable RG 6</t>
  </si>
  <si>
    <r>
      <rPr>
        <b/>
        <sz val="10"/>
        <color indexed="8"/>
        <rFont val="Arial"/>
        <family val="2"/>
        <charset val="238"/>
      </rPr>
      <t xml:space="preserve">Telephone cable with copper conductors </t>
    </r>
    <r>
      <rPr>
        <sz val="10"/>
        <color indexed="8"/>
        <rFont val="Arial"/>
        <family val="2"/>
        <charset val="238"/>
      </rPr>
      <t xml:space="preserve">
IY (St) Y 2x2x0.8mm</t>
    </r>
  </si>
  <si>
    <t>Connectors</t>
  </si>
  <si>
    <t>Phone - RJ11 for mounting in enclosure fi 60mm</t>
  </si>
  <si>
    <t>RTV connector for mounting in enclosure fi 60 mm</t>
  </si>
  <si>
    <r>
      <t xml:space="preserve">Gitter half block </t>
    </r>
    <r>
      <rPr>
        <sz val="10"/>
        <color indexed="8"/>
        <rFont val="Arial"/>
        <family val="2"/>
        <charset val="238"/>
      </rPr>
      <t>(12cm) (l/w/h) 250x120x190mm</t>
    </r>
  </si>
  <si>
    <r>
      <t xml:space="preserve">Gitter block </t>
    </r>
    <r>
      <rPr>
        <sz val="10"/>
        <rFont val="Arial"/>
        <family val="2"/>
        <charset val="238"/>
      </rPr>
      <t>(l/w/h) 250x190x190 mm</t>
    </r>
  </si>
  <si>
    <r>
      <t xml:space="preserve">Brick </t>
    </r>
    <r>
      <rPr>
        <sz val="10"/>
        <color indexed="8"/>
        <rFont val="Arial"/>
        <family val="2"/>
        <charset val="238"/>
      </rPr>
      <t>(full-without holes) (l/w/h) 250x120x65 mm</t>
    </r>
  </si>
  <si>
    <r>
      <t xml:space="preserve">Aerated concrete block for partition wall
</t>
    </r>
    <r>
      <rPr>
        <sz val="10"/>
        <color indexed="8"/>
        <rFont val="Arial"/>
        <family val="2"/>
        <charset val="238"/>
      </rPr>
      <t>(l/w/h) 625x200x200 mm</t>
    </r>
  </si>
  <si>
    <r>
      <t xml:space="preserve">Fert fillings </t>
    </r>
    <r>
      <rPr>
        <sz val="10"/>
        <rFont val="Arial"/>
        <family val="2"/>
        <charset val="238"/>
      </rPr>
      <t xml:space="preserve">(l/w/h) 245x285/275x160 mm </t>
    </r>
  </si>
  <si>
    <t>SUMMARY / REKAPITULACIJA</t>
  </si>
  <si>
    <t>Cement  za betone do MB 30</t>
  </si>
  <si>
    <t>Hidratisani gašeni kreč pripremljen u prahu</t>
  </si>
  <si>
    <t>Armaturna betonska mreža 
dim. (dxš) 6000 x 2150 = 12,9 m2/kom</t>
  </si>
  <si>
    <t>Giter blok (d/š/v) 250x190x190 mm</t>
  </si>
  <si>
    <t>Gitter block (l/w/h) 250x190x190 mm</t>
  </si>
  <si>
    <t>Giter polublok (12cm) (d/š/v) 250x120x190mm</t>
  </si>
  <si>
    <t>Gitter half block (12cm) (l/w/h) 250x120x190mm</t>
  </si>
  <si>
    <t>Opeka puna (d/š/v) 250x120x65 mm</t>
  </si>
  <si>
    <t>Brick (full-without holes) (l/w/h) 250x120x65 mm</t>
  </si>
  <si>
    <t>Blok od porobetona za pregradni zid
(d/š/v) 625x200x200 mm</t>
  </si>
  <si>
    <t>Aerated concrete block for partition wall
(l/w/h) 625x200x200 mm</t>
  </si>
  <si>
    <t>Fert nosači (gredice)
Dužina nosača je jednaka dužini binora = 
širina otvora između zidova + 30 cm.
Broj gredica = dužina prostorije x 0,40</t>
  </si>
  <si>
    <t>Fert beams
Boom length is equal to the length of Binor =
width of the openings between the walls + 30 cm.
Number of beams = length of room x 0.40</t>
  </si>
  <si>
    <t xml:space="preserve">Fert ispuna (d/š/v) 245x285/275x160 mm </t>
  </si>
  <si>
    <t xml:space="preserve">Fert fillings (l/w/h) 245x285/275x160 mm </t>
  </si>
  <si>
    <t>Malter za zidanje 
Pripremljeno krečno - cementno vezivo</t>
  </si>
  <si>
    <t>Mortar for masonry
Prepared lime - cement binder</t>
  </si>
  <si>
    <t>Malter za malterisanje 
Pripremljeno krečno - cementno vezivo</t>
  </si>
  <si>
    <t>Mortar for plastering
Prepared lime - cement binder</t>
  </si>
  <si>
    <t>Krečna glet masa
Bezcementna krečna masa za gletovanje</t>
  </si>
  <si>
    <t>Lime smoothing mass
No cement lime compound for smoothing</t>
  </si>
  <si>
    <t>Poludisperzivna boja 
Poludisperziona boja  razrediva vodom</t>
  </si>
  <si>
    <t>Presovani glineni crep I klase
dimenzija: 400-450x245-275 mm</t>
  </si>
  <si>
    <t>Biber crep I klase dimenzija: 180x380 mm</t>
  </si>
  <si>
    <t>Slemeni crep I klase (žljebnjak)</t>
  </si>
  <si>
    <t>Paropropusna i vodonepropusna krovna  folija kontrola vodene pare iznad termoizolacije</t>
  </si>
  <si>
    <t>Vapour permeable and waterproof roof sheeting control of water vapor above the insulation</t>
  </si>
  <si>
    <t>Staklena mineralna vuna 
termoizolacija potkrovlja između rogova</t>
  </si>
  <si>
    <t>Glass Mineral Wool 
loft insulation between the rafters</t>
  </si>
  <si>
    <t>Parna brana
kontrola vodene pare ispod termoizolacije</t>
  </si>
  <si>
    <t>Vapor barrier 
control of water vapor below the insulation</t>
  </si>
  <si>
    <t>Čamova rezana građa različitog preseka
dužine 400 cm</t>
  </si>
  <si>
    <t>Fir lumber of different cross-section
length 400 cm</t>
  </si>
  <si>
    <t>Čamova rezana građa različitog preseka
dužine 600 cm</t>
  </si>
  <si>
    <t>Građevinska daska - fosna
4,8/25/400 cm</t>
  </si>
  <si>
    <t>Fir board
4,8/25/400 cm</t>
  </si>
  <si>
    <t>Krovna daska od čamove rezane građe 
2,4-2,5/15 cm, isporučuje se dužine l=3,0 metra</t>
  </si>
  <si>
    <t>Roof fir board
2,4-2,5/15 cm, lenght l=3,0 m</t>
  </si>
  <si>
    <t>Krovna letva od čamove rezane građe 
 3 / 5 cm , isporučuje se dužine l=3,0 metra</t>
  </si>
  <si>
    <t>Fir batten
 3 / 5 cm , lenght l=3,0 m</t>
  </si>
  <si>
    <t>OSB3  vlagootporne konstruktivne ploče
d=18 mm / dim. 2440 x 1220</t>
  </si>
  <si>
    <t>Standardne gips kartonske ploče - Tip A
dimenzije: 1200-1250 x 2000 mm</t>
  </si>
  <si>
    <t>Standard plasterboard table - Type A
dim: 1200-1250 x 2000 mm</t>
  </si>
  <si>
    <t>Vlagootporne gips kartonske ploče - Tip H2
dimenzije: 1200-1250 x 2000 mm</t>
  </si>
  <si>
    <t>Moisture resistant Plasterboard - Type H2
dim: 1200-1250 x 2000 mm</t>
  </si>
  <si>
    <t>Čelični pocinkovani i farbani olučni elementi prečnika: Ø 100 mm dužine 600 cm</t>
  </si>
  <si>
    <t>Galvanized steel and painted gutter elements diameter: Ø 100 mm length 600 cm</t>
  </si>
  <si>
    <t>Unutrašnje podne keramičke pločice
Min. dimenzije pločica: 200x300 mm</t>
  </si>
  <si>
    <t>Floor tiles for inside
Min. tile size: 200x300 mm</t>
  </si>
  <si>
    <t>Unutrašnje zidne keramičke pločice 
Min. dimenzije pločica: 200x300 mm</t>
  </si>
  <si>
    <t>Wall tiles for inside
Min. tile size: 200x300 mm</t>
  </si>
  <si>
    <t>Lepak za keramičke pločice
Fleksibilni, polimer-cementni lepak</t>
  </si>
  <si>
    <t>Glue for ceramic tiles
Flexible, polymer-cement glue</t>
  </si>
  <si>
    <t>Fleksibilna masa za fugovanje
Vodoodbojna fug masa na bazi cementa</t>
  </si>
  <si>
    <t>Flexible mass for grouting
Waterproof grout cement based</t>
  </si>
  <si>
    <t>Laminat - jakopresovani (HLP)
sa klik sistemom, dezen: hrast natur (prirodni)</t>
  </si>
  <si>
    <t>Laminate (HLP)
with click system, design: oak natural (natural)</t>
  </si>
  <si>
    <t>Lajsne za laminat od medijapana 
materijal: medijapan / MDF</t>
  </si>
  <si>
    <t>Moldings for laminate MDF
Material: MDF / MDF</t>
  </si>
  <si>
    <t>Podloga za laminat od polietilenske pene
Sunđerasta podloga za laminat</t>
  </si>
  <si>
    <t>The base for laminate of polyethylene foam
Foam base for laminate</t>
  </si>
  <si>
    <t>Cementni suvi estrih (cementna košuljica).
Pripremljeno cementno praškasto vezivo</t>
  </si>
  <si>
    <t>Cement dry screed (cement screed)
Prepared cement powder binder</t>
  </si>
  <si>
    <t>Građevinska PVC folija Za razdvajanje cementne košuljice od termo izolacije.</t>
  </si>
  <si>
    <t>PVC foil for construction. To separate the cement screed of thermal insulation.</t>
  </si>
  <si>
    <t>Stirodur (XPS za izolaciju na podovima)
ploča od ekstrudirane polistirenske pene</t>
  </si>
  <si>
    <t>Stirodur (XPS insulation for floors)
panel of extruded polystyrene foam</t>
  </si>
  <si>
    <t xml:space="preserve">EPS za termoizolaciju fasadnih zidova
ploča od ekspandiranog polistirena </t>
  </si>
  <si>
    <t>Thermal insulation for facade walls (EPS)
plates made of expanded polystyrene</t>
  </si>
  <si>
    <t xml:space="preserve">GrađevinskI lepak za EPS ploče 
cementni lepak namenjen za lepljenje ploča od ekspandiranog polistirena (EPS) i armiranje armaturne (rabic) mrežice </t>
  </si>
  <si>
    <t>Construction glue for EPS plates
cement adhesive for gluing plates made of expanded polystyrene (EPS) and reinforcing wire (rabic) net</t>
  </si>
  <si>
    <t>Armaturna (rabic) staklena mrežica.
Visokokvalitetna alkalno postojana staklena mrežica</t>
  </si>
  <si>
    <t>Reinforcing (rabic) fiberglass mesh
High quality alkali resistant fiberglass mesh</t>
  </si>
  <si>
    <t>Aktivni predpremaz pre nanošenja tankoslojnog fasadnog maltera.
predpremaz za izjednačavanje upijanja - podloga</t>
  </si>
  <si>
    <t>Active primer before applying the thin-layer plaster primer for the equalization of absorption surface</t>
  </si>
  <si>
    <t>Fasadni tankoslojni akrilni malter
Završni malter u pastoznom stanju, namenjen za zaštitu fasadnih zidnih površina</t>
  </si>
  <si>
    <t>Facade thin-layer acrylic plaster
Finishing plaster in paste-like state, intended for the protection of facade wall surfaces</t>
  </si>
  <si>
    <t>Bitulit (prethodni premaz za hidroizolaciju)
Upotrebljava se u isporučenom stanju (hladan  postupak ) bez zagrevanja</t>
  </si>
  <si>
    <t>Bitulit (previous coating for waterproofing)
It is used as delivered (cold process) without heating</t>
  </si>
  <si>
    <t>Poliazbitol (hladni premaz za hidroizolaciju) Upotrebljava se u isporučenom stanju (hladan postupak) bez zagrevanja</t>
  </si>
  <si>
    <t>POLYASBITOL (cold coating for waterproofing)
It is used as delivered (cold process) without heating</t>
  </si>
  <si>
    <t>Ter papir Bitumenska hidroizolaciona traka.</t>
  </si>
  <si>
    <t>Ter paper Bituminous waterproofing tape.</t>
  </si>
  <si>
    <t>Kondor V-3 (hidroizolaciona traka)
Plastomer-bitumenska traka, 
uložak stakleni voal, debljina:  ≥ 3 mm</t>
  </si>
  <si>
    <t>Condor V-3 (waterproof tape)
Plastomer-bituminous tape,
glass mat, thickness: ≥ 3 mm</t>
  </si>
  <si>
    <t>Ulazna vrata od PVC-a (komplet pozicija). 
boja profila: bela RAL 9003
broj komora: ≥  5 komora
širina x visina (zidarske mere)</t>
  </si>
  <si>
    <t>Entrance door of PVC (set position)
Profile color: white RAL 9003 
Number of chambers: ≥ 5 chambers 
width x height (masonry measures)</t>
  </si>
  <si>
    <t>Prozori od PVC-a (komplet pozicija).
Vertikalno i horizontalno otvaranje, boja profila: bela RAL 9003, broj komora: ≥  5 komora
širina x visina (zidarske mere)</t>
  </si>
  <si>
    <t>Windows made of PVC (set position)
Vertical and horizontal opening, color profile: white RAL 9003, the number of chambers: ≥ 5 chambers 
width x height (masonry measures)</t>
  </si>
  <si>
    <t>Balkonska vrata od PVC-a (komplet pozicija). 
boja profila: bela RAL 9003
broj komora: ≥  5 komora
širina x visina (zidarske mere)</t>
  </si>
  <si>
    <t>Balcony doors from PVC (set position)
Profile color: white RAL 9003 
Number of chambers: ≥ 5 chambers 
width x height (masonry measures)</t>
  </si>
  <si>
    <t>Unutrašnja vrata sa ispunom od kartonskog saća (komplet pozicija). 
širina x visina (spoljna mera futera)</t>
  </si>
  <si>
    <t>Internal doors filled with cardboard honeycomb (set position)
width x height (external measures footer)</t>
  </si>
  <si>
    <t>Jednostruki dimnjak prečnika Ф 140 mm.
Troslojni montažni dimnjački sistem namenjen za sva ložišta i sve vrste goriva, bez ventilacije.
Sastavljen je od: dimnjačke cevi od tehničke keramike, izolacije oko cevi dimnjaka od kamene vune minimalne specifične težine 80kg/m3, spoljneg dimnjačkog plašta od lakog betona, vatrostalnog lepka u kartušama, vatrootpornih i gasnonepropusnih atestiranih troslojnih vratanaca , kondenz posude, priključaka za reviziju i ložišta, krovne ploče od staklo betona, nosača tervola i tvrdih tervol ploča za priključke, ventilacione rešetke, dilatacione rozete od nerđajućeg čelika. 
Spoljna dimenzija dimnjačkog plašta za fi14cm=32x32cm.</t>
  </si>
  <si>
    <t>A single chimney diameter 140 mm.
Three-layer prefabricated chimney system designed for all furnaces and all types of fuel, with no ventilation. It is composed of: chimney pipe of technical ceramics, pipe insulation around the chimney of stone wool minimum specific weight of 80kg/m3, external chimney mantle of lightweight concrete, refractory adhesive in cartouches, fireproof and gas impermeable certified three-layer side door, condensate pots, connectors for the audit and furnaces, roof tiles of glass concrete girders Tervola and hard tervol plate connections, ventilation grilles, rosettes expansion of stainless steel. The external dimensions of the chimney sleeve fi14cm = 32x32cm.</t>
  </si>
  <si>
    <t>Vodovodne polietilenske cevi  PE 100 PN16
za radni pritisak 16 bara (SDR 11)</t>
  </si>
  <si>
    <t>Water supply polyethylene pipe PE 100 PN16
the working pressure of 16 bar (SDR 11)</t>
  </si>
  <si>
    <t>Vodovodne cevi  PP-R 80 PN20 
za radni pritisak 20 bara, bele ili zelene boje
(materijal: polipropilen-random kapolimer)</t>
  </si>
  <si>
    <t>Water pipe PP-R 80 PN20 
the working pressure of 20 bar, white or green 
(material: polypropylene random kapolimer)</t>
  </si>
  <si>
    <t>Vodomer 
sa prirubnicama, holenderima i pripadajućom opremom za montažu, za pritisak do 16 bara</t>
  </si>
  <si>
    <t>water gauge
flanges, unions and associated equipment for assembly, for pressure up to 16 bar</t>
  </si>
  <si>
    <t>PVC kanalizacione cevi SDR 41 / SN4 / PN5
za spoljni razvod, kućna i ulična kanalizacija</t>
  </si>
  <si>
    <t>PVC sewer pipe SDR 41 / CH4 / PN5
for external distribution, household and street sewage</t>
  </si>
  <si>
    <t>Plastične PP cevi SDR 51 / SN2 / PN4
za unutrašnji (kućni) razvod, kućna kanalizacija</t>
  </si>
  <si>
    <t>Plastic PP pipes SDR 51 / SN2 / PN4
for internal (home) distribution, household sewage</t>
  </si>
  <si>
    <t>Plitki PE podni slivnik d50 sa horizontalnim odvodom dimenzija 150x150mm</t>
  </si>
  <si>
    <t>Shallow PE floor drain with horizontal outlet d50 size 150x150mm</t>
  </si>
  <si>
    <t>Zidni sifoni sa odvodnom mesinganom cevi d32 (mašina za pranje veša i sudova)</t>
  </si>
  <si>
    <t>Wall siphon with drainage brass tubes d32 (washing machines, dishwashers)</t>
  </si>
  <si>
    <t>WC šolja od keramike  I klase</t>
  </si>
  <si>
    <t>Niskomontažni plastični predzidni vodokotlić 
za nisku montažu iznad wc šolje sa plovkom i svim potrebnim delovima za funkcionisanje vodokotlića</t>
  </si>
  <si>
    <t>Low mounting plastic-wall toilet tank
for low installation above the toilet bowl float and all the parts required for the operation of flushing</t>
  </si>
  <si>
    <t>Umivaonikom sa stubom od keramike  I klase</t>
  </si>
  <si>
    <t>Washbasin with ceramic pillar class 1</t>
  </si>
  <si>
    <t>Pravougaona akrilna tuš kada
dimenzija 90x90cm sa odlivnim ventilom</t>
  </si>
  <si>
    <t>Rectangular acrylic shower 
size 90x90cm with discharge valve</t>
  </si>
  <si>
    <t>Električni akumulacioni bojler 50l vertikalni 
grejač 2 kW, napon 230V, kazan izrađen od emajliranog lima, sa  pratećim materijalom za ugradnju</t>
  </si>
  <si>
    <t>Electric storage water heater 50l vertical 
heater 2 kW, 230V, caldron made ​​of enameled steel, with supporting material for installation</t>
  </si>
  <si>
    <t>Ogledalo sa etažerom (iznad umivaonika)
četvrtasto, min. dimenzija 80x60cm</t>
  </si>
  <si>
    <t>Mirror with shelf above wash basin 
square, min. 80x60cm</t>
  </si>
  <si>
    <t>Baterije (slavine) 
hromirane baterije za hladnu i toplu vodu</t>
  </si>
  <si>
    <t>Lever
chrome lever for cold and hot water</t>
  </si>
  <si>
    <t>Korito sudopere od "Inox "-a (dvodelno)
(izrađeno od plemenitog nerđajućeg čelika)
orjenacione dimenzije:  780 x 435 x 150 mm</t>
  </si>
  <si>
    <t>kitchen sink "Inox" two-part
(made of stainless steel)
approx. dim:  780 x 435 x 150 mm</t>
  </si>
  <si>
    <t>Električni akumulacioni bojler 5l
za ugradnju iznad sudopere, vertikalni grejač 2 kW, napon 230V, kazan izrađen od plastike
sa  pratećim materijalom za ugradnju</t>
  </si>
  <si>
    <t>Electric storage water heater 5l
Fitting over the sink, vertical heater 2 kW, 230V, caldron made ​​of plastic with the materials for installation</t>
  </si>
  <si>
    <t xml:space="preserve">Baterija za sudoperu jednoručna stojeća hromirana baterija za hladnu i toplu vodu </t>
  </si>
  <si>
    <t>Razvodna tabla Stanska, za ugradnju na zid sa transparentim vratima, sa mestom za 18 modula, DIN šinom, IP40
Razvodna tabla sadrži :</t>
  </si>
  <si>
    <t>Junction board (for flat) for wall mounting with transparent door, with space for 18 modules, DIN rail, IP40
Junction board contains:</t>
  </si>
  <si>
    <t>Jednopolni instalacioni prekidač
(automatski osigurač) za montažu na DIN šinu nom. napona 230V/400V, 50Hz; karakteristike B; prekidne moći 6kA:</t>
  </si>
  <si>
    <t>Single-pole fuse
(Automatic fuse) for mounting on DIN rail nom. voltage 230V/400V, 50Hz, features B; breaking capacity 6kA:</t>
  </si>
  <si>
    <t>The indicator lamp
for signaling rates 230V for use in flat junction board, mounting on DIN rail</t>
  </si>
  <si>
    <t>FID switch for installation in junction board, mounting on DIN rail</t>
  </si>
  <si>
    <t>Bell 230V, 50Hz, for use in junction board, mounting on DIN rail</t>
  </si>
  <si>
    <t>Instalaciona kutija
za ugradnju u završnu obradu zida</t>
  </si>
  <si>
    <t>Installation box
for installation in the wall</t>
  </si>
  <si>
    <t>Instalaciona priključnica IP20 za ugradnju u završnu obradu zida sa zaštitnim kontaktom</t>
  </si>
  <si>
    <t>Installation socket IP20 for installation in the wall with a protection contact</t>
  </si>
  <si>
    <t>Instalaciona priključnica IP43 sa poklopcem za ugradnju u završnu obradu zida, sa zaštit. kontaktom, 16A, monofazna, 250 V</t>
  </si>
  <si>
    <t>Installation socket IP43 with cover for use in wall with protection. contact, 16A, single-phase, 250 V</t>
  </si>
  <si>
    <t>Prekidači
 IP20 za ugradnju u završnu obradu zida</t>
  </si>
  <si>
    <t>Switches 
 IP20 for installation in wall</t>
  </si>
  <si>
    <t>Indikator za kupatilo
 sa tri sklopke 16A i signalnim sijalicama</t>
  </si>
  <si>
    <t>The indicator for the bathroom 
Three switches 16A and signal lights</t>
  </si>
  <si>
    <t xml:space="preserve">Svetiljka za montažu na plafon  sa inkadescentnom sijalicom 60W, E-27, </t>
  </si>
  <si>
    <t>Luminaire to be mounted on the ceiling with a 60W incandescent bulb, E-27</t>
  </si>
  <si>
    <t>SIP ormarić (PS49) sa sabirnicom za izjednačenje potencijala</t>
  </si>
  <si>
    <t>SIP boxes (PS 49) with bonding</t>
  </si>
  <si>
    <t>Telefonski kabl sa bakarnim provodnicima 
IY(St)Y 2x2x0.8mm</t>
  </si>
  <si>
    <t>Telephone cable with copper conductors 
IY (St) Y 2x2x0.8mm</t>
  </si>
  <si>
    <t>Napomena:</t>
  </si>
  <si>
    <t>Remark:</t>
  </si>
  <si>
    <t>10.6.1</t>
  </si>
  <si>
    <t>10.6.2</t>
  </si>
  <si>
    <t>10.6.3</t>
  </si>
  <si>
    <t>10.8.1</t>
  </si>
  <si>
    <t>10.8.2</t>
  </si>
  <si>
    <t>10.8.3</t>
  </si>
  <si>
    <t>10.8.4</t>
  </si>
  <si>
    <t>10.11.1</t>
  </si>
  <si>
    <t>10.11.2</t>
  </si>
  <si>
    <t>10.13.1</t>
  </si>
  <si>
    <t>10.13.2</t>
  </si>
  <si>
    <t>10.13.3</t>
  </si>
  <si>
    <t>10.16.1</t>
  </si>
  <si>
    <t>10.16.2</t>
  </si>
  <si>
    <t>Proizvođač/ Manufacturer</t>
  </si>
  <si>
    <t>Napomena/ Remark</t>
  </si>
  <si>
    <t>Oznaka proizvoda/ Product label</t>
  </si>
  <si>
    <t>popuniti zelena polja u VendorsList</t>
  </si>
  <si>
    <t>Fill only green cells in VendorsList</t>
  </si>
  <si>
    <t xml:space="preserve">SUM PRICE /
 UKUPNA CENA
</t>
  </si>
  <si>
    <t>štampati samo sheetove (SUMMARY, CENA, VendorsList)</t>
  </si>
  <si>
    <t>print only green sheet (SUMMARY, CENA, VendorsList)</t>
  </si>
  <si>
    <t>unositi cene samo u zeleno obeležen sheet u zelena polja (CENA) 
od G5 - G266 (jedinične cene)</t>
  </si>
  <si>
    <t>The prices entered only in the green marked sheet in green cells (CENA) 
G5 - G266 (unit price)</t>
  </si>
  <si>
    <t>POTPROJEKAT/ SUBPROJECT</t>
  </si>
  <si>
    <t>Nenad</t>
  </si>
  <si>
    <t>Petar</t>
  </si>
  <si>
    <t>Đorđe</t>
  </si>
  <si>
    <t>Dušan</t>
  </si>
  <si>
    <t>Cvjetan</t>
  </si>
  <si>
    <t>064/341-23-06</t>
  </si>
  <si>
    <t>Pećinci</t>
  </si>
  <si>
    <t>Prhovačka 21</t>
  </si>
  <si>
    <t>Branko</t>
  </si>
  <si>
    <t>Adamović</t>
  </si>
  <si>
    <t>065/477-39-46</t>
  </si>
  <si>
    <t>Ive Lole Ribara 101</t>
  </si>
  <si>
    <t>Obrež</t>
  </si>
  <si>
    <t>Čedo</t>
  </si>
  <si>
    <t>Tomasović</t>
  </si>
  <si>
    <t>064/462-81-91</t>
  </si>
  <si>
    <t>Šimanovci</t>
  </si>
  <si>
    <t>Prhovačka</t>
  </si>
  <si>
    <t>Bezbrdica</t>
  </si>
  <si>
    <t>063/565-014</t>
  </si>
  <si>
    <t>7.jula 3</t>
  </si>
  <si>
    <t>Ljubomir</t>
  </si>
  <si>
    <t>Samardžija</t>
  </si>
  <si>
    <t>063/777-02-08</t>
  </si>
  <si>
    <t>Golubinačka 64</t>
  </si>
  <si>
    <t>Ljiljana</t>
  </si>
  <si>
    <t>Vilus Maksimović</t>
  </si>
  <si>
    <t>065/243-41-24</t>
  </si>
  <si>
    <t>Karlovčić</t>
  </si>
  <si>
    <t>Gornjanska 15</t>
  </si>
  <si>
    <t>Gojko</t>
  </si>
  <si>
    <t>Komazec</t>
  </si>
  <si>
    <t>063/830-40-63</t>
  </si>
  <si>
    <t>Braće Marković</t>
  </si>
  <si>
    <t>Arbutina</t>
  </si>
  <si>
    <t>064/910-71-96</t>
  </si>
  <si>
    <t>Špajanska</t>
  </si>
  <si>
    <t>Milica</t>
  </si>
  <si>
    <t>Mišković</t>
  </si>
  <si>
    <t>064/979-81-79</t>
  </si>
  <si>
    <t>Ašanja</t>
  </si>
  <si>
    <t>Kamenova 69</t>
  </si>
  <si>
    <t>Mirko</t>
  </si>
  <si>
    <t>Vučković</t>
  </si>
  <si>
    <t>064/228-62-18</t>
  </si>
  <si>
    <t>Krnješevačka 143</t>
  </si>
  <si>
    <t>Milobratović</t>
  </si>
  <si>
    <t>069/242-55-52</t>
  </si>
  <si>
    <t>Dečka 97</t>
  </si>
  <si>
    <t>Milanka</t>
  </si>
  <si>
    <t>Matić</t>
  </si>
  <si>
    <t>064/189-32-63</t>
  </si>
  <si>
    <t>Paćanovačka 44</t>
  </si>
  <si>
    <t>Brana</t>
  </si>
  <si>
    <t>Muškinja</t>
  </si>
  <si>
    <t>063/851-76-12</t>
  </si>
  <si>
    <t>Popinci</t>
  </si>
  <si>
    <t>Stevana Kovačevića</t>
  </si>
  <si>
    <t xml:space="preserve">Vladiša </t>
  </si>
  <si>
    <t>Krošnjar</t>
  </si>
  <si>
    <t>064/338-12-67</t>
  </si>
  <si>
    <t>Dobrovoljačka 34</t>
  </si>
  <si>
    <t>SRB2</t>
  </si>
  <si>
    <t>nazivne struje 6A, komada 1</t>
  </si>
  <si>
    <t>nazivne struje 10A, komada 2</t>
  </si>
  <si>
    <t>nazivne struje 16A, komada 9</t>
  </si>
  <si>
    <t>Signalna sijalica
za signalizaciju tarife 230V za ugradnju u stansku razvodnu tablu, montažu na DIN šinu, komada 1</t>
  </si>
  <si>
    <t xml:space="preserve">FID sklopka za ugradnju u stansku razvodnu tablu, montažu na DIN šinu, </t>
  </si>
  <si>
    <t>16A/30mA,  2-polna,   230V, 50Hz; komada 2</t>
  </si>
  <si>
    <t>25A/0,5A,    4-polna,    230V/400V, 50Hz; komada 1</t>
  </si>
  <si>
    <t>Instalaciono zvono 230V, 50Hz; za ugradnju u stansku razvodnu tablu, montažu na DIN šinu, komada 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</si>
</sst>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00\ &quot;Din.&quot;_-;\-* #,##0.00\ &quot;Din.&quot;_-;_-* &quot;-&quot;??\ &quot;Din.&quot;_-;_-@_-"/>
    <numFmt numFmtId="166" formatCode="_-* #,##0.00\ _D_i_n_._-;\-* #,##0.00\ _D_i_n_._-;_-* &quot;-&quot;??\ _D_i_n_._-;_-@_-"/>
    <numFmt numFmtId="167" formatCode="_(* #,##0_);_(* \(#,##0\);_(* &quot;-&quot;??_);_(@_)"/>
    <numFmt numFmtId="168" formatCode="_(* #,##0\ &quot;kom.&quot;_);_(* \(#,##0\ &quot;kom&quot;\);_(* &quot;-&quot;??_);_(@_)"/>
    <numFmt numFmtId="169" formatCode="_(* #,##0.00&quot; ком&quot;_);_(* \(#,##0.00\ &quot;ком&quot;\);_(* &quot;-&quot;??_);_(@_)"/>
    <numFmt numFmtId="170" formatCode="_(* #,##0.00\ &quot;kom.&quot;_);_(* \(#,##0.00\ &quot;kom&quot;\);_(* &quot;-&quot;??_);_(@_)"/>
    <numFmt numFmtId="171" formatCode="_(* #,##0.0000_);_(* \(#,##0.0000\);_(* &quot;-&quot;??_);_(@_)"/>
  </numFmts>
  <fonts count="17" x14ac:knownFonts="1">
    <font>
      <sz val="11"/>
      <color theme="1"/>
      <name val="Calibri"/>
      <family val="2"/>
      <charset val="238"/>
      <scheme val="minor"/>
    </font>
    <font>
      <sz val="8"/>
      <name val="Calibri"/>
      <family val="2"/>
      <charset val="238"/>
    </font>
    <font>
      <sz val="11"/>
      <color theme="1"/>
      <name val="Calibri"/>
      <family val="2"/>
      <charset val="238"/>
      <scheme val="minor"/>
    </font>
    <font>
      <sz val="10"/>
      <color indexed="8"/>
      <name val="Arial"/>
      <family val="2"/>
      <charset val="238"/>
    </font>
    <font>
      <sz val="10"/>
      <name val="Arial"/>
      <family val="2"/>
      <charset val="238"/>
    </font>
    <font>
      <b/>
      <sz val="10"/>
      <color indexed="8"/>
      <name val="Arial"/>
      <family val="2"/>
      <charset val="238"/>
    </font>
    <font>
      <sz val="10"/>
      <color theme="1"/>
      <name val="Arial"/>
      <family val="2"/>
      <charset val="238"/>
    </font>
    <font>
      <b/>
      <sz val="10"/>
      <name val="Arial"/>
      <family val="2"/>
      <charset val="238"/>
    </font>
    <font>
      <sz val="8"/>
      <color indexed="8"/>
      <name val="Arial"/>
      <family val="2"/>
      <charset val="238"/>
    </font>
    <font>
      <b/>
      <sz val="8"/>
      <color indexed="8"/>
      <name val="Arial"/>
      <family val="2"/>
      <charset val="238"/>
    </font>
    <font>
      <b/>
      <sz val="8"/>
      <name val="Arial"/>
      <family val="2"/>
      <charset val="238"/>
    </font>
    <font>
      <b/>
      <sz val="8"/>
      <color theme="1"/>
      <name val="Arial"/>
      <family val="2"/>
      <charset val="238"/>
    </font>
    <font>
      <b/>
      <sz val="8"/>
      <color rgb="FFFF0000"/>
      <name val="Arial"/>
      <family val="2"/>
      <charset val="238"/>
    </font>
    <font>
      <sz val="10"/>
      <color rgb="FFFF0000"/>
      <name val="Arial"/>
      <family val="2"/>
      <charset val="238"/>
    </font>
    <font>
      <sz val="11"/>
      <color theme="1"/>
      <name val="Arial"/>
      <family val="2"/>
      <charset val="238"/>
    </font>
    <font>
      <b/>
      <sz val="11"/>
      <color theme="1"/>
      <name val="Arial"/>
      <family val="2"/>
      <charset val="238"/>
    </font>
    <font>
      <b/>
      <sz val="11"/>
      <color theme="1"/>
      <name val="Calibri"/>
      <family val="2"/>
      <charset val="238"/>
      <scheme val="minor"/>
    </font>
  </fonts>
  <fills count="10">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5">
    <xf numFmtId="0" fontId="0" fillId="0" borderId="0"/>
    <xf numFmtId="165" fontId="2" fillId="0" borderId="0" applyFont="0" applyFill="0" applyBorder="0" applyAlignment="0" applyProtection="0"/>
    <xf numFmtId="164" fontId="2" fillId="0" borderId="0" applyFont="0" applyFill="0" applyBorder="0" applyAlignment="0" applyProtection="0"/>
    <xf numFmtId="0" fontId="4" fillId="0" borderId="0"/>
    <xf numFmtId="166" fontId="4" fillId="0" borderId="0" applyFont="0" applyFill="0" applyBorder="0" applyAlignment="0" applyProtection="0"/>
  </cellStyleXfs>
  <cellXfs count="179">
    <xf numFmtId="0" fontId="0" fillId="0" borderId="0" xfId="0"/>
    <xf numFmtId="164" fontId="3" fillId="0" borderId="1" xfId="2" applyFont="1" applyFill="1" applyBorder="1" applyAlignment="1" applyProtection="1">
      <alignment horizontal="center" vertical="top"/>
      <protection locked="0"/>
    </xf>
    <xf numFmtId="0" fontId="3" fillId="0" borderId="0" xfId="0" applyFont="1" applyAlignment="1" applyProtection="1">
      <alignment horizontal="center" vertical="top" wrapText="1"/>
    </xf>
    <xf numFmtId="0" fontId="3" fillId="0" borderId="0" xfId="0" applyFont="1" applyAlignment="1" applyProtection="1">
      <alignment horizontal="justify" vertical="top" wrapText="1"/>
    </xf>
    <xf numFmtId="164" fontId="3" fillId="0" borderId="0" xfId="2" applyFont="1" applyAlignment="1" applyProtection="1">
      <alignment horizontal="left" vertical="top" wrapText="1"/>
    </xf>
    <xf numFmtId="164" fontId="3" fillId="0" borderId="0" xfId="2" applyFont="1" applyAlignment="1" applyProtection="1">
      <alignment horizontal="right" vertical="top"/>
    </xf>
    <xf numFmtId="0" fontId="3" fillId="0" borderId="1" xfId="0" applyFont="1" applyFill="1" applyBorder="1" applyAlignment="1" applyProtection="1">
      <alignment horizontal="left" vertical="top" wrapText="1"/>
    </xf>
    <xf numFmtId="0" fontId="5" fillId="2" borderId="1" xfId="0" applyFont="1" applyFill="1" applyBorder="1" applyAlignment="1" applyProtection="1">
      <alignment horizontal="center" vertical="center" wrapText="1"/>
    </xf>
    <xf numFmtId="164" fontId="5" fillId="2" borderId="1" xfId="2"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3" fillId="4" borderId="1" xfId="0" applyFont="1" applyFill="1" applyBorder="1" applyAlignment="1" applyProtection="1">
      <alignment horizontal="center" vertical="top" wrapText="1"/>
    </xf>
    <xf numFmtId="2" fontId="3" fillId="4" borderId="1" xfId="0" applyNumberFormat="1" applyFont="1" applyFill="1" applyBorder="1" applyAlignment="1" applyProtection="1">
      <alignment horizontal="center" vertical="top" wrapText="1"/>
    </xf>
    <xf numFmtId="0" fontId="3" fillId="4" borderId="1" xfId="0" applyFont="1" applyFill="1" applyBorder="1" applyAlignment="1" applyProtection="1">
      <alignment horizontal="center" vertical="top"/>
    </xf>
    <xf numFmtId="164" fontId="3" fillId="0" borderId="1" xfId="2" applyFont="1" applyFill="1" applyBorder="1" applyAlignment="1" applyProtection="1">
      <alignment horizontal="center" vertical="top"/>
    </xf>
    <xf numFmtId="0" fontId="4" fillId="4" borderId="1" xfId="0" applyFont="1" applyFill="1" applyBorder="1" applyAlignment="1" applyProtection="1">
      <alignment horizontal="center" vertical="top" wrapText="1"/>
    </xf>
    <xf numFmtId="0" fontId="7" fillId="0" borderId="1" xfId="0" applyFont="1" applyFill="1" applyBorder="1" applyAlignment="1" applyProtection="1">
      <alignment horizontal="left" vertical="top" wrapText="1"/>
    </xf>
    <xf numFmtId="0" fontId="5" fillId="0" borderId="0" xfId="0" applyFont="1" applyAlignment="1" applyProtection="1">
      <alignment horizontal="right" vertical="top" wrapText="1"/>
    </xf>
    <xf numFmtId="164" fontId="3" fillId="0" borderId="0" xfId="2" applyFont="1" applyAlignment="1" applyProtection="1">
      <alignment horizontal="center" vertical="top" wrapText="1"/>
    </xf>
    <xf numFmtId="49" fontId="8" fillId="0" borderId="0" xfId="0" applyNumberFormat="1" applyFont="1" applyFill="1" applyAlignment="1" applyProtection="1">
      <alignment horizontal="justify" vertical="top"/>
    </xf>
    <xf numFmtId="0" fontId="3" fillId="0" borderId="4" xfId="0" applyFont="1" applyFill="1" applyBorder="1" applyAlignment="1" applyProtection="1">
      <alignment horizontal="center" vertical="top" wrapText="1"/>
    </xf>
    <xf numFmtId="0" fontId="3" fillId="0" borderId="4" xfId="0" applyFont="1" applyFill="1" applyBorder="1" applyAlignment="1" applyProtection="1">
      <alignment horizontal="left" vertical="top" wrapText="1"/>
    </xf>
    <xf numFmtId="0" fontId="3" fillId="0" borderId="0" xfId="0" applyFont="1" applyFill="1" applyBorder="1" applyAlignment="1" applyProtection="1">
      <alignment horizontal="justify" vertical="top" wrapText="1"/>
    </xf>
    <xf numFmtId="49" fontId="8" fillId="0" borderId="0" xfId="0" applyNumberFormat="1" applyFont="1" applyAlignment="1" applyProtection="1">
      <alignment horizontal="justify" vertical="top" wrapText="1"/>
    </xf>
    <xf numFmtId="49" fontId="8" fillId="0" borderId="4" xfId="0" applyNumberFormat="1" applyFont="1" applyFill="1" applyBorder="1" applyAlignment="1" applyProtection="1">
      <alignment horizontal="justify" vertical="top" wrapText="1"/>
    </xf>
    <xf numFmtId="49" fontId="9" fillId="0" borderId="0" xfId="0" applyNumberFormat="1" applyFont="1" applyAlignment="1" applyProtection="1">
      <alignment horizontal="right" vertical="top" wrapText="1"/>
    </xf>
    <xf numFmtId="0" fontId="8" fillId="0" borderId="0" xfId="0" applyFont="1" applyAlignment="1" applyProtection="1">
      <alignment horizontal="center" vertical="top" wrapText="1"/>
    </xf>
    <xf numFmtId="0" fontId="9" fillId="2" borderId="1" xfId="0" applyFont="1" applyFill="1" applyBorder="1" applyAlignment="1" applyProtection="1">
      <alignment horizontal="center" vertical="center" wrapText="1"/>
    </xf>
    <xf numFmtId="0" fontId="8" fillId="0" borderId="4" xfId="0" applyFont="1" applyFill="1" applyBorder="1" applyAlignment="1" applyProtection="1">
      <alignment horizontal="center" vertical="top" wrapText="1"/>
    </xf>
    <xf numFmtId="0" fontId="8" fillId="0" borderId="0" xfId="0" applyFont="1" applyBorder="1" applyAlignment="1" applyProtection="1">
      <alignment horizontal="center" vertical="top" wrapText="1"/>
    </xf>
    <xf numFmtId="0" fontId="9" fillId="0" borderId="0" xfId="0" applyFont="1" applyAlignment="1" applyProtection="1">
      <alignment horizontal="right" vertical="top" wrapText="1"/>
    </xf>
    <xf numFmtId="0" fontId="3" fillId="0" borderId="0" xfId="0" applyFont="1" applyAlignment="1" applyProtection="1">
      <alignment horizontal="left" vertical="top" wrapText="1"/>
    </xf>
    <xf numFmtId="0" fontId="5" fillId="2" borderId="1" xfId="0" applyFont="1" applyFill="1" applyBorder="1" applyAlignment="1" applyProtection="1">
      <alignment horizontal="left" vertical="center" wrapText="1"/>
    </xf>
    <xf numFmtId="0" fontId="3" fillId="0" borderId="1"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4" fillId="0" borderId="1" xfId="0" applyFont="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7" fillId="0" borderId="1" xfId="0" applyFont="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5" fillId="0" borderId="0" xfId="0" applyFont="1" applyAlignment="1" applyProtection="1">
      <alignment horizontal="left" vertical="top" wrapText="1"/>
    </xf>
    <xf numFmtId="49" fontId="4" fillId="0" borderId="1" xfId="0" applyNumberFormat="1" applyFont="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8" fillId="0" borderId="0" xfId="0" applyFont="1" applyFill="1" applyBorder="1" applyAlignment="1" applyProtection="1">
      <alignment horizontal="justify" vertical="top"/>
    </xf>
    <xf numFmtId="0" fontId="8" fillId="0" borderId="5" xfId="0" applyFont="1" applyFill="1" applyBorder="1" applyAlignment="1" applyProtection="1">
      <alignment horizontal="center" vertical="top"/>
    </xf>
    <xf numFmtId="0" fontId="8" fillId="0" borderId="5" xfId="0" applyFont="1" applyFill="1" applyBorder="1" applyAlignment="1" applyProtection="1">
      <alignment horizontal="left" vertical="top" wrapText="1"/>
    </xf>
    <xf numFmtId="164" fontId="8" fillId="0" borderId="5" xfId="2" applyFont="1" applyFill="1" applyBorder="1" applyAlignment="1" applyProtection="1">
      <alignment horizontal="left" vertical="top"/>
    </xf>
    <xf numFmtId="164" fontId="10" fillId="0" borderId="5" xfId="2" applyFont="1" applyFill="1" applyBorder="1" applyAlignment="1" applyProtection="1">
      <alignment horizontal="center" vertical="top"/>
    </xf>
    <xf numFmtId="49" fontId="8" fillId="0" borderId="0" xfId="0" applyNumberFormat="1" applyFont="1" applyFill="1" applyBorder="1" applyAlignment="1" applyProtection="1">
      <alignment horizontal="center" vertical="top"/>
    </xf>
    <xf numFmtId="49" fontId="8" fillId="0" borderId="0" xfId="0" applyNumberFormat="1" applyFont="1" applyFill="1" applyBorder="1" applyAlignment="1" applyProtection="1">
      <alignment horizontal="left" vertical="top" wrapText="1"/>
    </xf>
    <xf numFmtId="49" fontId="8" fillId="0" borderId="0" xfId="2" applyNumberFormat="1" applyFont="1" applyFill="1" applyBorder="1" applyAlignment="1" applyProtection="1">
      <alignment horizontal="right" vertical="top"/>
    </xf>
    <xf numFmtId="0" fontId="8" fillId="0" borderId="0" xfId="0" applyFont="1" applyBorder="1" applyAlignment="1" applyProtection="1">
      <alignment horizontal="left" vertical="top" wrapText="1"/>
    </xf>
    <xf numFmtId="0" fontId="8" fillId="0" borderId="0" xfId="0" applyFont="1" applyBorder="1" applyAlignment="1" applyProtection="1">
      <alignment horizontal="justify" vertical="top" wrapText="1"/>
    </xf>
    <xf numFmtId="0" fontId="8" fillId="0" borderId="0" xfId="0" applyFont="1" applyBorder="1" applyAlignment="1" applyProtection="1">
      <alignment horizontal="center" vertical="top"/>
    </xf>
    <xf numFmtId="0" fontId="8" fillId="0" borderId="2" xfId="0" applyFont="1" applyBorder="1" applyAlignment="1" applyProtection="1">
      <alignment horizontal="left" vertical="top" wrapText="1"/>
    </xf>
    <xf numFmtId="49" fontId="8" fillId="0" borderId="0" xfId="0" applyNumberFormat="1" applyFont="1" applyFill="1" applyBorder="1" applyAlignment="1" applyProtection="1">
      <alignment horizontal="justify" vertical="top" wrapText="1"/>
    </xf>
    <xf numFmtId="49" fontId="8" fillId="0" borderId="0" xfId="0" applyNumberFormat="1" applyFont="1" applyFill="1" applyBorder="1" applyAlignment="1" applyProtection="1">
      <alignment horizontal="center" vertical="top" wrapText="1"/>
    </xf>
    <xf numFmtId="49" fontId="8" fillId="0" borderId="5" xfId="0" applyNumberFormat="1" applyFont="1" applyFill="1" applyBorder="1" applyAlignment="1" applyProtection="1">
      <alignment horizontal="justify" vertical="top" wrapText="1"/>
    </xf>
    <xf numFmtId="0" fontId="8" fillId="0" borderId="5" xfId="0" applyFont="1" applyFill="1" applyBorder="1" applyAlignment="1" applyProtection="1">
      <alignment horizontal="center" vertical="top" wrapText="1"/>
    </xf>
    <xf numFmtId="164" fontId="3" fillId="0" borderId="0" xfId="2" applyFont="1" applyAlignment="1" applyProtection="1">
      <alignment horizontal="center" vertical="top"/>
    </xf>
    <xf numFmtId="164" fontId="3" fillId="8" borderId="1" xfId="2" applyFont="1" applyFill="1" applyBorder="1" applyAlignment="1" applyProtection="1">
      <alignment horizontal="center" vertical="top"/>
    </xf>
    <xf numFmtId="164" fontId="5" fillId="0" borderId="0" xfId="2" applyFont="1" applyAlignment="1" applyProtection="1">
      <alignment horizontal="center" vertical="top"/>
    </xf>
    <xf numFmtId="164" fontId="3" fillId="0" borderId="0" xfId="2" applyFont="1" applyBorder="1" applyAlignment="1" applyProtection="1">
      <alignment horizontal="center" vertical="top"/>
    </xf>
    <xf numFmtId="49" fontId="8" fillId="8" borderId="6" xfId="2" applyNumberFormat="1" applyFont="1" applyFill="1" applyBorder="1" applyAlignment="1" applyProtection="1">
      <alignment horizontal="left" vertical="top"/>
    </xf>
    <xf numFmtId="49" fontId="9" fillId="0" borderId="1" xfId="0" applyNumberFormat="1" applyFont="1" applyBorder="1" applyAlignment="1" applyProtection="1">
      <alignment horizontal="left" vertical="top"/>
    </xf>
    <xf numFmtId="1" fontId="9" fillId="2" borderId="1" xfId="0" applyNumberFormat="1" applyFont="1" applyFill="1" applyBorder="1" applyAlignment="1" applyProtection="1">
      <alignment horizontal="left" vertical="top"/>
    </xf>
    <xf numFmtId="1" fontId="9" fillId="0" borderId="1" xfId="0" applyNumberFormat="1" applyFont="1" applyFill="1" applyBorder="1" applyAlignment="1" applyProtection="1">
      <alignment horizontal="left" vertical="top"/>
    </xf>
    <xf numFmtId="49" fontId="9" fillId="0" borderId="4" xfId="0" applyNumberFormat="1" applyFont="1" applyBorder="1" applyAlignment="1" applyProtection="1">
      <alignment horizontal="left" vertical="top"/>
    </xf>
    <xf numFmtId="0" fontId="9" fillId="0" borderId="0" xfId="0" applyFont="1" applyBorder="1" applyAlignment="1" applyProtection="1">
      <alignment horizontal="left" vertical="top"/>
    </xf>
    <xf numFmtId="0" fontId="9" fillId="2" borderId="1" xfId="0" applyFont="1" applyFill="1" applyBorder="1" applyAlignment="1" applyProtection="1">
      <alignment horizontal="left" vertical="top"/>
    </xf>
    <xf numFmtId="0" fontId="9" fillId="0" borderId="1"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0" fillId="2" borderId="1" xfId="0" applyFont="1" applyFill="1" applyBorder="1" applyAlignment="1" applyProtection="1">
      <alignment horizontal="left" vertical="top"/>
    </xf>
    <xf numFmtId="0" fontId="9" fillId="3" borderId="1" xfId="0" applyFont="1" applyFill="1" applyBorder="1" applyAlignment="1" applyProtection="1">
      <alignment horizontal="left" vertical="top"/>
    </xf>
    <xf numFmtId="0" fontId="10" fillId="0" borderId="1" xfId="0" applyFont="1" applyFill="1" applyBorder="1" applyAlignment="1" applyProtection="1">
      <alignment horizontal="left" vertical="top"/>
    </xf>
    <xf numFmtId="0" fontId="9" fillId="6" borderId="1" xfId="0" applyFont="1" applyFill="1" applyBorder="1" applyAlignment="1" applyProtection="1">
      <alignment horizontal="left" vertical="top"/>
    </xf>
    <xf numFmtId="49" fontId="9" fillId="0" borderId="2" xfId="0" applyNumberFormat="1" applyFont="1" applyBorder="1" applyAlignment="1" applyProtection="1">
      <alignment horizontal="left" vertical="top"/>
    </xf>
    <xf numFmtId="0" fontId="9" fillId="0" borderId="2" xfId="0" applyFont="1" applyBorder="1" applyAlignment="1" applyProtection="1">
      <alignment horizontal="left" vertical="top"/>
    </xf>
    <xf numFmtId="0" fontId="11" fillId="0" borderId="1" xfId="0" applyFont="1" applyBorder="1" applyAlignment="1" applyProtection="1">
      <alignment horizontal="left" vertical="top"/>
    </xf>
    <xf numFmtId="0" fontId="9" fillId="2" borderId="1" xfId="0" applyNumberFormat="1" applyFont="1" applyFill="1" applyBorder="1" applyAlignment="1" applyProtection="1">
      <alignment horizontal="left" vertical="top"/>
    </xf>
    <xf numFmtId="16" fontId="9" fillId="0" borderId="1" xfId="1" applyNumberFormat="1" applyFont="1" applyFill="1" applyBorder="1" applyAlignment="1" applyProtection="1">
      <alignment horizontal="left" vertical="top"/>
    </xf>
    <xf numFmtId="0" fontId="9" fillId="0" borderId="1" xfId="0" applyNumberFormat="1" applyFont="1" applyFill="1" applyBorder="1" applyAlignment="1" applyProtection="1">
      <alignment horizontal="left" vertical="top"/>
    </xf>
    <xf numFmtId="0" fontId="10" fillId="0" borderId="1" xfId="0" applyNumberFormat="1" applyFont="1" applyFill="1" applyBorder="1" applyAlignment="1" applyProtection="1">
      <alignment horizontal="left" vertical="top"/>
    </xf>
    <xf numFmtId="4" fontId="3" fillId="4" borderId="1" xfId="0" applyNumberFormat="1" applyFont="1" applyFill="1" applyBorder="1" applyAlignment="1" applyProtection="1">
      <alignment horizontal="center" vertical="top" wrapText="1"/>
    </xf>
    <xf numFmtId="4" fontId="4" fillId="4" borderId="1" xfId="0" applyNumberFormat="1" applyFont="1" applyFill="1" applyBorder="1" applyAlignment="1" applyProtection="1">
      <alignment horizontal="center" vertical="top" wrapText="1"/>
    </xf>
    <xf numFmtId="4" fontId="8" fillId="0" borderId="0" xfId="0" applyNumberFormat="1" applyFont="1" applyFill="1" applyBorder="1" applyAlignment="1" applyProtection="1">
      <alignment horizontal="justify" vertical="top" wrapText="1"/>
    </xf>
    <xf numFmtId="4" fontId="8" fillId="0" borderId="0" xfId="0" applyNumberFormat="1" applyFont="1" applyFill="1" applyBorder="1" applyAlignment="1" applyProtection="1">
      <alignment horizontal="center" vertical="top" wrapText="1"/>
    </xf>
    <xf numFmtId="4" fontId="8" fillId="0" borderId="0" xfId="0" applyNumberFormat="1" applyFont="1" applyFill="1" applyBorder="1" applyAlignment="1" applyProtection="1">
      <alignment horizontal="left" vertical="top" wrapText="1"/>
    </xf>
    <xf numFmtId="4" fontId="8" fillId="0" borderId="0" xfId="0" applyNumberFormat="1" applyFont="1" applyFill="1" applyBorder="1" applyAlignment="1" applyProtection="1">
      <alignment horizontal="center" vertical="top"/>
    </xf>
    <xf numFmtId="4" fontId="8" fillId="0" borderId="0" xfId="2" applyNumberFormat="1" applyFont="1" applyFill="1" applyBorder="1" applyAlignment="1" applyProtection="1">
      <alignment horizontal="right" vertical="top"/>
    </xf>
    <xf numFmtId="4" fontId="8" fillId="8" borderId="6" xfId="2" applyNumberFormat="1" applyFont="1" applyFill="1" applyBorder="1" applyAlignment="1" applyProtection="1">
      <alignment horizontal="left" vertical="top"/>
    </xf>
    <xf numFmtId="4" fontId="8" fillId="0" borderId="0" xfId="0" applyNumberFormat="1" applyFont="1" applyFill="1" applyAlignment="1" applyProtection="1">
      <alignment horizontal="justify" vertical="top"/>
    </xf>
    <xf numFmtId="2" fontId="8" fillId="0" borderId="0" xfId="0" applyNumberFormat="1" applyFont="1" applyFill="1" applyBorder="1" applyAlignment="1" applyProtection="1">
      <alignment horizontal="justify" vertical="top" wrapText="1"/>
    </xf>
    <xf numFmtId="2" fontId="8" fillId="0" borderId="0" xfId="0" applyNumberFormat="1" applyFont="1" applyFill="1" applyBorder="1" applyAlignment="1" applyProtection="1">
      <alignment horizontal="center" vertical="top" wrapText="1"/>
    </xf>
    <xf numFmtId="2" fontId="8" fillId="0" borderId="0" xfId="0" applyNumberFormat="1" applyFont="1" applyFill="1" applyBorder="1" applyAlignment="1" applyProtection="1">
      <alignment horizontal="left" vertical="top" wrapText="1"/>
    </xf>
    <xf numFmtId="2" fontId="8" fillId="0" borderId="0" xfId="0" applyNumberFormat="1" applyFont="1" applyFill="1" applyBorder="1" applyAlignment="1" applyProtection="1">
      <alignment horizontal="center" vertical="top"/>
    </xf>
    <xf numFmtId="2" fontId="8" fillId="0" borderId="0" xfId="2" applyNumberFormat="1" applyFont="1" applyFill="1" applyBorder="1" applyAlignment="1" applyProtection="1">
      <alignment horizontal="right" vertical="top"/>
    </xf>
    <xf numFmtId="2" fontId="8" fillId="0" borderId="0" xfId="0" applyNumberFormat="1" applyFont="1" applyFill="1" applyAlignment="1" applyProtection="1">
      <alignment horizontal="justify" vertical="top"/>
    </xf>
    <xf numFmtId="1" fontId="8" fillId="0" borderId="0" xfId="2" applyNumberFormat="1" applyFont="1" applyFill="1" applyBorder="1" applyAlignment="1" applyProtection="1">
      <alignment horizontal="right" vertical="top"/>
    </xf>
    <xf numFmtId="1" fontId="8" fillId="8" borderId="6" xfId="2" applyNumberFormat="1" applyFont="1" applyFill="1" applyBorder="1" applyAlignment="1" applyProtection="1">
      <alignment horizontal="left" vertical="top"/>
    </xf>
    <xf numFmtId="167" fontId="8" fillId="0" borderId="4" xfId="2" applyNumberFormat="1" applyFont="1" applyFill="1" applyBorder="1" applyAlignment="1" applyProtection="1">
      <alignment horizontal="left" vertical="top"/>
    </xf>
    <xf numFmtId="167" fontId="8" fillId="0" borderId="4" xfId="2" applyNumberFormat="1" applyFont="1" applyFill="1" applyBorder="1" applyAlignment="1" applyProtection="1">
      <alignment horizontal="right" vertical="top"/>
    </xf>
    <xf numFmtId="1" fontId="8" fillId="5" borderId="4" xfId="2" applyNumberFormat="1" applyFont="1" applyFill="1" applyBorder="1" applyAlignment="1" applyProtection="1">
      <alignment horizontal="right" vertical="top"/>
    </xf>
    <xf numFmtId="49" fontId="8" fillId="5" borderId="4" xfId="2" applyNumberFormat="1" applyFont="1" applyFill="1" applyBorder="1" applyAlignment="1" applyProtection="1">
      <alignment horizontal="right" vertical="top"/>
    </xf>
    <xf numFmtId="167" fontId="8" fillId="0" borderId="0" xfId="2" applyNumberFormat="1" applyFont="1" applyFill="1" applyBorder="1" applyAlignment="1" applyProtection="1">
      <alignment horizontal="right" vertical="top"/>
    </xf>
    <xf numFmtId="2" fontId="8" fillId="0" borderId="0" xfId="0" applyNumberFormat="1" applyFont="1" applyFill="1" applyAlignment="1" applyProtection="1">
      <alignment horizontal="right" vertical="top"/>
    </xf>
    <xf numFmtId="49" fontId="8" fillId="0" borderId="0" xfId="0" applyNumberFormat="1" applyFont="1" applyFill="1" applyAlignment="1" applyProtection="1">
      <alignment horizontal="right" vertical="top"/>
    </xf>
    <xf numFmtId="4" fontId="8" fillId="0" borderId="0" xfId="0" applyNumberFormat="1" applyFont="1" applyFill="1" applyAlignment="1" applyProtection="1">
      <alignment horizontal="right" vertical="top"/>
    </xf>
    <xf numFmtId="0" fontId="8" fillId="0" borderId="0" xfId="0" applyFont="1" applyFill="1" applyBorder="1" applyAlignment="1" applyProtection="1">
      <alignment horizontal="right" vertical="top"/>
    </xf>
    <xf numFmtId="0" fontId="3" fillId="0" borderId="0" xfId="0" applyFont="1" applyAlignment="1" applyProtection="1">
      <alignment horizontal="right" vertical="center" wrapText="1"/>
    </xf>
    <xf numFmtId="0" fontId="3" fillId="0" borderId="0" xfId="0" applyFont="1" applyFill="1" applyBorder="1" applyAlignment="1" applyProtection="1">
      <alignment horizontal="right" vertical="top" wrapText="1"/>
    </xf>
    <xf numFmtId="0" fontId="3" fillId="0" borderId="0" xfId="0" applyFont="1" applyAlignment="1" applyProtection="1">
      <alignment horizontal="right" vertical="top" wrapText="1"/>
    </xf>
    <xf numFmtId="0" fontId="8" fillId="0" borderId="0" xfId="0" applyFont="1" applyBorder="1" applyAlignment="1" applyProtection="1">
      <alignment horizontal="right" vertical="top" wrapText="1"/>
    </xf>
    <xf numFmtId="0" fontId="13" fillId="4" borderId="0" xfId="0" applyFont="1" applyFill="1" applyAlignment="1" applyProtection="1">
      <alignment horizontal="right" vertical="top" wrapText="1"/>
    </xf>
    <xf numFmtId="0" fontId="3" fillId="4" borderId="0" xfId="0" applyFont="1" applyFill="1" applyAlignment="1" applyProtection="1">
      <alignment horizontal="right" vertical="top" wrapText="1"/>
    </xf>
    <xf numFmtId="1" fontId="8" fillId="9" borderId="4" xfId="2" applyNumberFormat="1" applyFont="1" applyFill="1" applyBorder="1" applyAlignment="1" applyProtection="1">
      <alignment horizontal="right" vertical="top"/>
    </xf>
    <xf numFmtId="1" fontId="8" fillId="8" borderId="4" xfId="2" applyNumberFormat="1" applyFont="1" applyFill="1" applyBorder="1" applyAlignment="1" applyProtection="1">
      <alignment horizontal="left" vertical="top"/>
    </xf>
    <xf numFmtId="1" fontId="8" fillId="9" borderId="3" xfId="2" applyNumberFormat="1" applyFont="1" applyFill="1" applyBorder="1" applyAlignment="1" applyProtection="1">
      <alignment horizontal="right" vertical="top"/>
    </xf>
    <xf numFmtId="49" fontId="8" fillId="9" borderId="4" xfId="2" applyNumberFormat="1" applyFont="1" applyFill="1" applyBorder="1" applyAlignment="1" applyProtection="1">
      <alignment horizontal="right" vertical="top"/>
    </xf>
    <xf numFmtId="49" fontId="8" fillId="8" borderId="4" xfId="2" applyNumberFormat="1" applyFont="1" applyFill="1" applyBorder="1" applyAlignment="1" applyProtection="1">
      <alignment horizontal="left" vertical="top"/>
    </xf>
    <xf numFmtId="49" fontId="8" fillId="9" borderId="3" xfId="2" applyNumberFormat="1" applyFont="1" applyFill="1" applyBorder="1" applyAlignment="1" applyProtection="1">
      <alignment horizontal="right" vertical="top"/>
    </xf>
    <xf numFmtId="164" fontId="3" fillId="4" borderId="1" xfId="2" applyFont="1" applyFill="1" applyBorder="1" applyAlignment="1" applyProtection="1">
      <alignment horizontal="center" vertical="top"/>
    </xf>
    <xf numFmtId="164" fontId="3" fillId="5" borderId="1" xfId="2" applyFont="1" applyFill="1" applyBorder="1" applyAlignment="1" applyProtection="1">
      <alignment horizontal="center" vertical="top"/>
    </xf>
    <xf numFmtId="168" fontId="3" fillId="9" borderId="1" xfId="2" applyNumberFormat="1" applyFont="1" applyFill="1" applyBorder="1" applyAlignment="1" applyProtection="1">
      <alignment horizontal="center" vertical="top"/>
    </xf>
    <xf numFmtId="164" fontId="3" fillId="9" borderId="1" xfId="2" applyFont="1" applyFill="1" applyBorder="1" applyAlignment="1" applyProtection="1">
      <alignment horizontal="center" vertical="top"/>
    </xf>
    <xf numFmtId="0" fontId="10" fillId="3" borderId="1" xfId="0" applyFont="1" applyFill="1" applyBorder="1" applyAlignment="1" applyProtection="1">
      <alignment horizontal="left" vertical="top"/>
    </xf>
    <xf numFmtId="164" fontId="4" fillId="5" borderId="1" xfId="2" applyFont="1" applyFill="1" applyBorder="1" applyAlignment="1" applyProtection="1">
      <alignment horizontal="center" vertical="top"/>
    </xf>
    <xf numFmtId="164" fontId="4" fillId="9" borderId="1" xfId="2" applyFont="1" applyFill="1" applyBorder="1" applyAlignment="1" applyProtection="1">
      <alignment horizontal="center" vertical="top"/>
    </xf>
    <xf numFmtId="0" fontId="9" fillId="0" borderId="1" xfId="0" applyFont="1" applyBorder="1" applyAlignment="1" applyProtection="1">
      <alignment horizontal="left" vertical="top"/>
    </xf>
    <xf numFmtId="0" fontId="12" fillId="0" borderId="1" xfId="0" applyFont="1" applyFill="1" applyBorder="1" applyAlignment="1" applyProtection="1">
      <alignment horizontal="left" vertical="top"/>
    </xf>
    <xf numFmtId="169" fontId="3" fillId="9" borderId="1" xfId="2" applyNumberFormat="1" applyFont="1" applyFill="1" applyBorder="1" applyAlignment="1" applyProtection="1">
      <alignment horizontal="center" vertical="top"/>
    </xf>
    <xf numFmtId="2" fontId="3" fillId="0" borderId="0" xfId="0" applyNumberFormat="1" applyFont="1" applyAlignment="1" applyProtection="1">
      <alignment horizontal="right" vertical="top" wrapText="1"/>
    </xf>
    <xf numFmtId="2" fontId="13" fillId="4" borderId="0" xfId="0" applyNumberFormat="1" applyFont="1" applyFill="1" applyAlignment="1" applyProtection="1">
      <alignment horizontal="right" vertical="top" wrapText="1"/>
    </xf>
    <xf numFmtId="164" fontId="3" fillId="0" borderId="0" xfId="2" applyFont="1" applyAlignment="1" applyProtection="1">
      <alignment horizontal="justify" vertical="top" wrapText="1"/>
    </xf>
    <xf numFmtId="0" fontId="7" fillId="3" borderId="1" xfId="0" applyFont="1" applyFill="1" applyBorder="1" applyAlignment="1" applyProtection="1">
      <alignment horizontal="left" vertical="top" wrapText="1"/>
    </xf>
    <xf numFmtId="164" fontId="7" fillId="0" borderId="4" xfId="2" applyFont="1" applyFill="1" applyBorder="1" applyAlignment="1" applyProtection="1">
      <alignment horizontal="center" vertical="top"/>
    </xf>
    <xf numFmtId="0" fontId="14" fillId="0" borderId="0" xfId="0" applyFont="1"/>
    <xf numFmtId="0" fontId="15" fillId="0" borderId="1" xfId="0" applyFont="1" applyBorder="1" applyAlignment="1">
      <alignment horizontal="center" vertical="center"/>
    </xf>
    <xf numFmtId="0" fontId="15" fillId="0" borderId="1" xfId="0" applyFont="1" applyBorder="1" applyAlignment="1">
      <alignment horizontal="center" wrapText="1"/>
    </xf>
    <xf numFmtId="164" fontId="14" fillId="0" borderId="1" xfId="2" applyFont="1" applyBorder="1"/>
    <xf numFmtId="164" fontId="8" fillId="0" borderId="5" xfId="2" applyFont="1" applyFill="1" applyBorder="1" applyAlignment="1" applyProtection="1">
      <alignment horizontal="right" vertical="top"/>
    </xf>
    <xf numFmtId="4" fontId="8" fillId="8" borderId="4" xfId="2" applyNumberFormat="1" applyFont="1" applyFill="1" applyBorder="1" applyAlignment="1" applyProtection="1">
      <alignment horizontal="left" vertical="top"/>
    </xf>
    <xf numFmtId="4" fontId="8" fillId="8" borderId="3" xfId="2" applyNumberFormat="1" applyFont="1" applyFill="1" applyBorder="1" applyAlignment="1" applyProtection="1">
      <alignment horizontal="left" vertical="top"/>
    </xf>
    <xf numFmtId="0" fontId="0" fillId="0" borderId="0" xfId="0" applyProtection="1"/>
    <xf numFmtId="0" fontId="14" fillId="0" borderId="0" xfId="0" applyFont="1" applyAlignment="1">
      <alignment horizontal="right" vertical="top"/>
    </xf>
    <xf numFmtId="164" fontId="16" fillId="0" borderId="0" xfId="0" applyNumberFormat="1" applyFont="1"/>
    <xf numFmtId="49" fontId="9" fillId="8" borderId="1" xfId="0" applyNumberFormat="1" applyFont="1" applyFill="1" applyBorder="1" applyAlignment="1" applyProtection="1">
      <alignment horizontal="left" vertical="top"/>
    </xf>
    <xf numFmtId="0" fontId="9" fillId="8" borderId="1" xfId="0" applyFont="1" applyFill="1" applyBorder="1" applyAlignment="1" applyProtection="1">
      <alignment horizontal="left" vertical="top"/>
    </xf>
    <xf numFmtId="0" fontId="5" fillId="8" borderId="1" xfId="0" applyFont="1" applyFill="1" applyBorder="1" applyAlignment="1" applyProtection="1">
      <alignment horizontal="left" vertical="top" wrapText="1"/>
    </xf>
    <xf numFmtId="0" fontId="3" fillId="8" borderId="1" xfId="0" applyFont="1" applyFill="1" applyBorder="1" applyAlignment="1" applyProtection="1">
      <alignment horizontal="center" vertical="top" wrapText="1"/>
    </xf>
    <xf numFmtId="0" fontId="10" fillId="8" borderId="1" xfId="0" applyFont="1" applyFill="1" applyBorder="1" applyAlignment="1" applyProtection="1">
      <alignment horizontal="left" vertical="top"/>
    </xf>
    <xf numFmtId="0" fontId="7" fillId="8" borderId="1" xfId="0" applyFont="1" applyFill="1" applyBorder="1" applyAlignment="1" applyProtection="1">
      <alignment horizontal="left" vertical="top" wrapText="1"/>
    </xf>
    <xf numFmtId="0" fontId="4" fillId="8" borderId="1" xfId="0" applyFont="1" applyFill="1" applyBorder="1" applyAlignment="1" applyProtection="1">
      <alignment horizontal="center" vertical="top" wrapText="1"/>
    </xf>
    <xf numFmtId="164" fontId="4" fillId="8" borderId="1" xfId="2" applyFont="1" applyFill="1" applyBorder="1" applyAlignment="1" applyProtection="1">
      <alignment horizontal="center" vertical="top"/>
    </xf>
    <xf numFmtId="0" fontId="5" fillId="8" borderId="1" xfId="0" applyFont="1" applyFill="1" applyBorder="1" applyAlignment="1" applyProtection="1">
      <alignment horizontal="center" vertical="top" wrapText="1"/>
    </xf>
    <xf numFmtId="164" fontId="5" fillId="8" borderId="1" xfId="2" applyFont="1" applyFill="1" applyBorder="1" applyAlignment="1" applyProtection="1">
      <alignment horizontal="center" vertical="top"/>
    </xf>
    <xf numFmtId="0" fontId="5" fillId="8" borderId="1" xfId="0" applyFont="1" applyFill="1" applyBorder="1" applyAlignment="1" applyProtection="1">
      <alignment horizontal="justify" vertical="top" wrapText="1"/>
    </xf>
    <xf numFmtId="0" fontId="9" fillId="8" borderId="1" xfId="0" applyNumberFormat="1" applyFont="1" applyFill="1" applyBorder="1" applyAlignment="1" applyProtection="1">
      <alignment horizontal="left" vertical="top"/>
    </xf>
    <xf numFmtId="4" fontId="5" fillId="8" borderId="1" xfId="0" applyNumberFormat="1" applyFont="1" applyFill="1" applyBorder="1" applyAlignment="1" applyProtection="1">
      <alignment horizontal="center" vertical="top" wrapText="1"/>
    </xf>
    <xf numFmtId="164" fontId="3" fillId="7" borderId="1" xfId="2" applyFont="1" applyFill="1" applyBorder="1" applyAlignment="1" applyProtection="1">
      <alignment horizontal="center" vertical="top"/>
      <protection locked="0"/>
    </xf>
    <xf numFmtId="49" fontId="7" fillId="0" borderId="1" xfId="0" applyNumberFormat="1" applyFont="1" applyBorder="1" applyAlignment="1" applyProtection="1">
      <alignment horizontal="left" vertical="top" wrapText="1"/>
    </xf>
    <xf numFmtId="170" fontId="3" fillId="9" borderId="1" xfId="2" applyNumberFormat="1" applyFont="1" applyFill="1" applyBorder="1" applyAlignment="1" applyProtection="1">
      <alignment horizontal="center" vertical="top"/>
    </xf>
    <xf numFmtId="0" fontId="15" fillId="0" borderId="0" xfId="0" applyFont="1"/>
    <xf numFmtId="49" fontId="8" fillId="0" borderId="7" xfId="2" applyNumberFormat="1" applyFont="1" applyFill="1" applyBorder="1" applyAlignment="1" applyProtection="1">
      <alignment horizontal="left" vertical="top"/>
    </xf>
    <xf numFmtId="171" fontId="3" fillId="0" borderId="1" xfId="2" applyNumberFormat="1" applyFont="1" applyFill="1" applyBorder="1" applyAlignment="1" applyProtection="1">
      <alignment horizontal="center" vertical="top"/>
    </xf>
    <xf numFmtId="171" fontId="3" fillId="0" borderId="0" xfId="2" applyNumberFormat="1" applyFont="1" applyBorder="1" applyAlignment="1" applyProtection="1">
      <alignment horizontal="center" vertical="top"/>
    </xf>
    <xf numFmtId="171" fontId="3" fillId="8" borderId="1" xfId="2" applyNumberFormat="1" applyFont="1" applyFill="1" applyBorder="1" applyAlignment="1" applyProtection="1">
      <alignment horizontal="center" vertical="top"/>
    </xf>
    <xf numFmtId="171" fontId="3" fillId="7" borderId="1" xfId="2" applyNumberFormat="1" applyFont="1" applyFill="1" applyBorder="1" applyAlignment="1" applyProtection="1">
      <alignment horizontal="center" vertical="top"/>
      <protection locked="0"/>
    </xf>
    <xf numFmtId="171" fontId="4" fillId="8" borderId="1" xfId="2" applyNumberFormat="1" applyFont="1" applyFill="1" applyBorder="1" applyAlignment="1" applyProtection="1">
      <alignment horizontal="center" vertical="top"/>
    </xf>
    <xf numFmtId="171" fontId="5" fillId="8" borderId="1" xfId="2" applyNumberFormat="1" applyFont="1" applyFill="1" applyBorder="1" applyAlignment="1" applyProtection="1">
      <alignment horizontal="center" vertical="top"/>
    </xf>
    <xf numFmtId="49" fontId="8" fillId="4" borderId="6" xfId="2" applyNumberFormat="1" applyFont="1" applyFill="1" applyBorder="1" applyAlignment="1" applyProtection="1">
      <alignment horizontal="left" vertical="top"/>
    </xf>
    <xf numFmtId="49" fontId="8" fillId="4" borderId="4" xfId="2" applyNumberFormat="1" applyFont="1" applyFill="1" applyBorder="1" applyAlignment="1" applyProtection="1">
      <alignment horizontal="right" vertical="top"/>
    </xf>
    <xf numFmtId="0" fontId="8" fillId="4" borderId="3" xfId="2" applyNumberFormat="1" applyFont="1" applyFill="1" applyBorder="1" applyAlignment="1" applyProtection="1">
      <alignment horizontal="right" vertical="top"/>
    </xf>
    <xf numFmtId="0" fontId="8" fillId="4" borderId="4" xfId="2" applyNumberFormat="1" applyFont="1" applyFill="1" applyBorder="1" applyAlignment="1" applyProtection="1">
      <alignment horizontal="left" vertical="top"/>
    </xf>
    <xf numFmtId="0" fontId="8" fillId="4" borderId="4" xfId="2" applyNumberFormat="1" applyFont="1" applyFill="1" applyBorder="1" applyAlignment="1" applyProtection="1">
      <alignment horizontal="right" vertical="top"/>
    </xf>
    <xf numFmtId="49" fontId="8" fillId="4" borderId="4" xfId="2" applyNumberFormat="1" applyFont="1" applyFill="1" applyBorder="1" applyAlignment="1" applyProtection="1">
      <alignment horizontal="left" vertical="top"/>
    </xf>
    <xf numFmtId="0" fontId="15" fillId="0" borderId="0" xfId="0" applyFont="1" applyAlignment="1">
      <alignment vertical="top" wrapText="1"/>
    </xf>
    <xf numFmtId="0" fontId="14" fillId="0" borderId="0" xfId="0" applyFont="1" applyAlignment="1">
      <alignment horizontal="left" vertical="top" wrapText="1"/>
    </xf>
    <xf numFmtId="0" fontId="15" fillId="0" borderId="0" xfId="0" applyFont="1" applyAlignment="1">
      <alignment horizontal="left" vertical="top" wrapText="1"/>
    </xf>
  </cellXfs>
  <cellStyles count="5">
    <cellStyle name="Comma" xfId="2" builtinId="3"/>
    <cellStyle name="Comma 2" xfId="4"/>
    <cellStyle name="Currency" xfId="1"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46"/>
  <sheetViews>
    <sheetView zoomScaleSheetLayoutView="100" workbookViewId="0">
      <selection activeCell="K11" sqref="K11"/>
    </sheetView>
  </sheetViews>
  <sheetFormatPr defaultRowHeight="15" x14ac:dyDescent="0.25"/>
  <cols>
    <col min="2" max="2" width="11.75" bestFit="1" customWidth="1"/>
    <col min="3" max="3" width="27.75" customWidth="1"/>
  </cols>
  <sheetData>
    <row r="1" spans="1:7" x14ac:dyDescent="0.25">
      <c r="A1" s="136"/>
      <c r="B1" s="136"/>
      <c r="C1" s="136"/>
      <c r="D1" s="136"/>
      <c r="E1" s="136"/>
      <c r="F1" s="136"/>
      <c r="G1" s="136"/>
    </row>
    <row r="2" spans="1:7" x14ac:dyDescent="0.25">
      <c r="A2" s="136"/>
      <c r="B2" s="136"/>
      <c r="C2" s="136"/>
      <c r="D2" s="136"/>
      <c r="E2" s="136"/>
      <c r="F2" s="136"/>
      <c r="G2" s="136"/>
    </row>
    <row r="3" spans="1:7" x14ac:dyDescent="0.25">
      <c r="A3" s="136"/>
      <c r="B3" s="136"/>
      <c r="C3" s="162" t="s">
        <v>702</v>
      </c>
      <c r="D3" s="136"/>
      <c r="E3" s="136"/>
      <c r="F3" s="136"/>
      <c r="G3" s="136"/>
    </row>
    <row r="4" spans="1:7" x14ac:dyDescent="0.25">
      <c r="A4" s="136"/>
      <c r="B4" s="136"/>
      <c r="C4" s="136"/>
      <c r="D4" s="136"/>
      <c r="E4" s="136"/>
      <c r="F4" s="136"/>
      <c r="G4" s="136"/>
    </row>
    <row r="5" spans="1:7" x14ac:dyDescent="0.25">
      <c r="A5" s="136"/>
      <c r="B5" s="136"/>
      <c r="C5" s="136"/>
      <c r="D5" s="136"/>
      <c r="E5" s="136"/>
      <c r="F5" s="136"/>
      <c r="G5" s="136"/>
    </row>
    <row r="6" spans="1:7" ht="45" x14ac:dyDescent="0.25">
      <c r="A6" s="136"/>
      <c r="B6" s="137"/>
      <c r="C6" s="138" t="s">
        <v>874</v>
      </c>
      <c r="D6" s="136"/>
      <c r="E6" s="136"/>
      <c r="F6" s="136"/>
      <c r="G6" s="136"/>
    </row>
    <row r="7" spans="1:7" ht="30" x14ac:dyDescent="0.25">
      <c r="A7" s="136"/>
      <c r="B7" s="138" t="s">
        <v>616</v>
      </c>
      <c r="C7" s="139">
        <f>CENA!I267</f>
        <v>0</v>
      </c>
      <c r="D7" s="136"/>
      <c r="E7" s="136"/>
      <c r="F7" s="136"/>
      <c r="G7" s="136"/>
    </row>
    <row r="8" spans="1:7" x14ac:dyDescent="0.25">
      <c r="A8" s="136"/>
      <c r="B8" s="136"/>
      <c r="C8" s="136"/>
      <c r="D8" s="136"/>
      <c r="E8" s="136"/>
      <c r="F8" s="136"/>
      <c r="G8" s="136"/>
    </row>
    <row r="9" spans="1:7" x14ac:dyDescent="0.25">
      <c r="A9" s="136"/>
      <c r="B9" s="136"/>
      <c r="C9" s="136"/>
      <c r="D9" s="136"/>
      <c r="E9" s="136"/>
      <c r="F9" s="136"/>
      <c r="G9" s="136"/>
    </row>
    <row r="10" spans="1:7" x14ac:dyDescent="0.25">
      <c r="A10" s="136"/>
      <c r="B10" s="136"/>
      <c r="C10" s="136"/>
      <c r="D10" s="136"/>
      <c r="E10" s="136"/>
      <c r="F10" s="136"/>
      <c r="G10" s="136"/>
    </row>
    <row r="11" spans="1:7" ht="50.25" customHeight="1" x14ac:dyDescent="0.25">
      <c r="A11" s="136"/>
      <c r="B11" s="144" t="s">
        <v>853</v>
      </c>
      <c r="C11" s="177" t="s">
        <v>875</v>
      </c>
      <c r="D11" s="177"/>
      <c r="E11" s="177"/>
      <c r="F11" s="177"/>
      <c r="G11" s="136"/>
    </row>
    <row r="12" spans="1:7" x14ac:dyDescent="0.25">
      <c r="A12" s="136"/>
      <c r="B12" s="136"/>
      <c r="D12" s="136"/>
      <c r="E12" s="136"/>
      <c r="F12" s="136"/>
      <c r="G12" s="136"/>
    </row>
    <row r="13" spans="1:7" ht="65.25" customHeight="1" x14ac:dyDescent="0.25">
      <c r="A13" s="136"/>
      <c r="B13" s="136"/>
      <c r="C13" s="176" t="s">
        <v>877</v>
      </c>
      <c r="D13" s="176"/>
      <c r="E13" s="176"/>
      <c r="F13" s="176"/>
      <c r="G13" s="136"/>
    </row>
    <row r="14" spans="1:7" x14ac:dyDescent="0.25">
      <c r="A14" s="136"/>
      <c r="B14" s="136"/>
      <c r="C14" s="176" t="s">
        <v>872</v>
      </c>
      <c r="D14" s="176"/>
      <c r="E14" s="176"/>
      <c r="F14" s="176"/>
      <c r="G14" s="136"/>
    </row>
    <row r="15" spans="1:7" x14ac:dyDescent="0.25">
      <c r="A15" s="136"/>
      <c r="B15" s="136"/>
      <c r="C15" s="136"/>
      <c r="D15" s="136"/>
      <c r="E15" s="136"/>
      <c r="F15" s="136"/>
      <c r="G15" s="136"/>
    </row>
    <row r="16" spans="1:7" ht="54" customHeight="1" x14ac:dyDescent="0.25">
      <c r="A16" s="136"/>
      <c r="B16" s="144" t="s">
        <v>854</v>
      </c>
      <c r="C16" s="177" t="s">
        <v>876</v>
      </c>
      <c r="D16" s="177"/>
      <c r="E16" s="177"/>
      <c r="F16" s="177"/>
      <c r="G16" s="136"/>
    </row>
    <row r="17" spans="1:7" x14ac:dyDescent="0.25">
      <c r="A17" s="136"/>
      <c r="B17" s="136"/>
      <c r="C17" s="136"/>
      <c r="D17" s="136"/>
      <c r="E17" s="136"/>
      <c r="F17" s="136"/>
      <c r="G17" s="136"/>
    </row>
    <row r="18" spans="1:7" ht="63.75" customHeight="1" x14ac:dyDescent="0.25">
      <c r="A18" s="136"/>
      <c r="B18" s="136"/>
      <c r="C18" s="178" t="s">
        <v>878</v>
      </c>
      <c r="D18" s="178"/>
      <c r="E18" s="178"/>
      <c r="F18" s="178"/>
      <c r="G18" s="136"/>
    </row>
    <row r="19" spans="1:7" x14ac:dyDescent="0.25">
      <c r="A19" s="136"/>
      <c r="B19" s="136"/>
      <c r="C19" s="178" t="s">
        <v>873</v>
      </c>
      <c r="D19" s="178"/>
      <c r="E19" s="178"/>
      <c r="F19" s="178"/>
      <c r="G19" s="136"/>
    </row>
    <row r="20" spans="1:7" x14ac:dyDescent="0.25">
      <c r="A20" s="136"/>
      <c r="B20" s="136"/>
      <c r="C20" s="136"/>
      <c r="D20" s="136"/>
      <c r="E20" s="136"/>
      <c r="F20" s="136"/>
      <c r="G20" s="136"/>
    </row>
    <row r="21" spans="1:7" x14ac:dyDescent="0.25">
      <c r="A21" s="136"/>
      <c r="B21" s="136"/>
      <c r="C21" s="136"/>
      <c r="D21" s="136"/>
      <c r="E21" s="136"/>
      <c r="F21" s="136"/>
      <c r="G21" s="136"/>
    </row>
    <row r="22" spans="1:7" x14ac:dyDescent="0.25">
      <c r="A22" s="136"/>
      <c r="B22" s="136"/>
      <c r="C22" s="136"/>
      <c r="D22" s="136"/>
      <c r="E22" s="136"/>
      <c r="F22" s="136"/>
      <c r="G22" s="136"/>
    </row>
    <row r="23" spans="1:7" x14ac:dyDescent="0.25">
      <c r="A23" s="136"/>
      <c r="B23" s="136"/>
      <c r="C23" s="136"/>
      <c r="D23" s="136"/>
      <c r="E23" s="136"/>
      <c r="F23" s="136"/>
      <c r="G23" s="136"/>
    </row>
    <row r="24" spans="1:7" x14ac:dyDescent="0.25">
      <c r="A24" s="136"/>
      <c r="B24" s="136"/>
      <c r="C24" s="136"/>
      <c r="D24" s="136"/>
      <c r="E24" s="136"/>
      <c r="F24" s="136"/>
      <c r="G24" s="136"/>
    </row>
    <row r="25" spans="1:7" x14ac:dyDescent="0.25">
      <c r="A25" s="136"/>
      <c r="B25" s="136"/>
      <c r="C25" s="136"/>
      <c r="D25" s="136"/>
      <c r="E25" s="136"/>
      <c r="F25" s="136"/>
      <c r="G25" s="136"/>
    </row>
    <row r="26" spans="1:7" x14ac:dyDescent="0.25">
      <c r="A26" s="136"/>
      <c r="B26" s="136"/>
      <c r="C26" s="136"/>
      <c r="D26" s="136"/>
      <c r="E26" s="136"/>
      <c r="F26" s="136"/>
      <c r="G26" s="136"/>
    </row>
    <row r="27" spans="1:7" x14ac:dyDescent="0.25">
      <c r="A27" s="136"/>
      <c r="B27" s="136"/>
      <c r="C27" s="136"/>
      <c r="D27" s="136"/>
      <c r="E27" s="136"/>
      <c r="F27" s="136"/>
      <c r="G27" s="136"/>
    </row>
    <row r="28" spans="1:7" x14ac:dyDescent="0.25">
      <c r="A28" s="136"/>
      <c r="B28" s="136"/>
      <c r="C28" s="136"/>
      <c r="D28" s="136"/>
      <c r="E28" s="136"/>
      <c r="F28" s="136"/>
      <c r="G28" s="136"/>
    </row>
    <row r="29" spans="1:7" x14ac:dyDescent="0.25">
      <c r="A29" s="136"/>
      <c r="B29" s="136"/>
      <c r="C29" s="136"/>
      <c r="D29" s="136"/>
      <c r="E29" s="136"/>
      <c r="F29" s="136"/>
      <c r="G29" s="136"/>
    </row>
    <row r="30" spans="1:7" x14ac:dyDescent="0.25">
      <c r="A30" s="136"/>
      <c r="B30" s="136"/>
      <c r="C30" s="136"/>
      <c r="D30" s="136"/>
      <c r="E30" s="136"/>
      <c r="F30" s="136"/>
      <c r="G30" s="136"/>
    </row>
    <row r="31" spans="1:7" x14ac:dyDescent="0.25">
      <c r="A31" s="136"/>
      <c r="B31" s="136"/>
      <c r="C31" s="136"/>
      <c r="D31" s="136"/>
      <c r="E31" s="136"/>
      <c r="F31" s="136"/>
      <c r="G31" s="136"/>
    </row>
    <row r="32" spans="1:7" x14ac:dyDescent="0.25">
      <c r="A32" s="136"/>
      <c r="B32" s="136"/>
      <c r="C32" s="136"/>
      <c r="D32" s="136"/>
      <c r="E32" s="136"/>
      <c r="F32" s="136"/>
      <c r="G32" s="136"/>
    </row>
    <row r="33" spans="1:7" x14ac:dyDescent="0.25">
      <c r="A33" s="136"/>
      <c r="B33" s="136"/>
      <c r="C33" s="136"/>
      <c r="D33" s="136"/>
      <c r="E33" s="136"/>
      <c r="F33" s="136"/>
      <c r="G33" s="136"/>
    </row>
    <row r="34" spans="1:7" x14ac:dyDescent="0.25">
      <c r="A34" s="136"/>
      <c r="B34" s="136"/>
      <c r="C34" s="136"/>
      <c r="D34" s="136"/>
      <c r="E34" s="136"/>
      <c r="F34" s="136"/>
      <c r="G34" s="136"/>
    </row>
    <row r="35" spans="1:7" x14ac:dyDescent="0.25">
      <c r="A35" s="136"/>
      <c r="B35" s="136"/>
      <c r="C35" s="136"/>
      <c r="D35" s="136"/>
      <c r="E35" s="136"/>
      <c r="F35" s="136"/>
      <c r="G35" s="136"/>
    </row>
    <row r="36" spans="1:7" x14ac:dyDescent="0.25">
      <c r="A36" s="136"/>
      <c r="B36" s="136"/>
      <c r="C36" s="136"/>
      <c r="D36" s="136"/>
      <c r="E36" s="136"/>
      <c r="F36" s="136"/>
      <c r="G36" s="136"/>
    </row>
    <row r="37" spans="1:7" x14ac:dyDescent="0.25">
      <c r="A37" s="136"/>
      <c r="B37" s="136"/>
      <c r="C37" s="136"/>
      <c r="D37" s="136"/>
      <c r="E37" s="136"/>
      <c r="F37" s="136"/>
      <c r="G37" s="136"/>
    </row>
    <row r="38" spans="1:7" x14ac:dyDescent="0.25">
      <c r="A38" s="136"/>
      <c r="B38" s="136"/>
      <c r="C38" s="136"/>
      <c r="D38" s="136"/>
      <c r="E38" s="136"/>
      <c r="F38" s="136"/>
      <c r="G38" s="136"/>
    </row>
    <row r="39" spans="1:7" x14ac:dyDescent="0.25">
      <c r="A39" s="136"/>
      <c r="B39" s="136"/>
      <c r="C39" s="136"/>
      <c r="D39" s="136"/>
      <c r="E39" s="136"/>
      <c r="F39" s="136"/>
      <c r="G39" s="136"/>
    </row>
    <row r="40" spans="1:7" x14ac:dyDescent="0.25">
      <c r="A40" s="136"/>
      <c r="B40" s="136"/>
      <c r="C40" s="136"/>
      <c r="D40" s="136"/>
      <c r="E40" s="136"/>
      <c r="F40" s="136"/>
      <c r="G40" s="136"/>
    </row>
    <row r="41" spans="1:7" x14ac:dyDescent="0.25">
      <c r="A41" s="136"/>
      <c r="B41" s="136"/>
      <c r="C41" s="136"/>
      <c r="D41" s="136"/>
      <c r="E41" s="136"/>
      <c r="F41" s="136"/>
      <c r="G41" s="136"/>
    </row>
    <row r="42" spans="1:7" x14ac:dyDescent="0.25">
      <c r="A42" s="136"/>
      <c r="B42" s="136"/>
      <c r="C42" s="136"/>
      <c r="D42" s="136"/>
      <c r="E42" s="136"/>
      <c r="F42" s="136"/>
      <c r="G42" s="136"/>
    </row>
    <row r="43" spans="1:7" x14ac:dyDescent="0.25">
      <c r="A43" s="136"/>
      <c r="B43" s="136"/>
      <c r="C43" s="136"/>
      <c r="D43" s="136"/>
      <c r="E43" s="136"/>
      <c r="F43" s="136"/>
      <c r="G43" s="136"/>
    </row>
    <row r="44" spans="1:7" x14ac:dyDescent="0.25">
      <c r="A44" s="136"/>
      <c r="B44" s="136"/>
      <c r="C44" s="136"/>
      <c r="D44" s="136"/>
      <c r="E44" s="136"/>
      <c r="F44" s="136"/>
      <c r="G44" s="136"/>
    </row>
    <row r="45" spans="1:7" x14ac:dyDescent="0.25">
      <c r="A45" s="136"/>
      <c r="B45" s="136"/>
      <c r="C45" s="136"/>
      <c r="D45" s="136"/>
      <c r="E45" s="136"/>
      <c r="F45" s="136"/>
      <c r="G45" s="136"/>
    </row>
    <row r="46" spans="1:7" x14ac:dyDescent="0.25">
      <c r="A46" s="136"/>
      <c r="B46" s="136"/>
      <c r="C46" s="136"/>
      <c r="D46" s="136"/>
      <c r="E46" s="136"/>
      <c r="F46" s="136"/>
      <c r="G46" s="136"/>
    </row>
  </sheetData>
  <sheetProtection password="D889" sheet="1" objects="1" scenarios="1"/>
  <mergeCells count="6">
    <mergeCell ref="C13:F13"/>
    <mergeCell ref="C11:F11"/>
    <mergeCell ref="C16:F16"/>
    <mergeCell ref="C18:F18"/>
    <mergeCell ref="C19:F19"/>
    <mergeCell ref="C14:F14"/>
  </mergeCells>
  <pageMargins left="0.70866141732283472" right="0.70866141732283472" top="0.74803149606299213" bottom="0.74803149606299213" header="0.31496062992125984" footer="0.31496062992125984"/>
  <pageSetup paperSize="9" orientation="portrait" r:id="rId1"/>
  <headerFooter>
    <oddHeader>&amp;L&amp;8RHP - REGIONALNI PROGRAM TRAJNOG STAMBENOG ZBRINJAVNJA IZBEGLICA SPECIFIKACIJA GRAĐEVINSKOG MATERIJALAREGIONAL HOUSING PROGRAMME SPECIFICATION OF BUILDING MATERIALS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67"/>
  <sheetViews>
    <sheetView topLeftCell="A218" zoomScaleSheetLayoutView="100" workbookViewId="0">
      <selection activeCell="G227" sqref="G227"/>
    </sheetView>
  </sheetViews>
  <sheetFormatPr defaultRowHeight="15" x14ac:dyDescent="0.25"/>
  <cols>
    <col min="1" max="1" width="6.125" bestFit="1" customWidth="1"/>
    <col min="2" max="2" width="2.125" bestFit="1" customWidth="1"/>
    <col min="3" max="3" width="4.625" bestFit="1" customWidth="1"/>
    <col min="4" max="4" width="42.125" customWidth="1"/>
    <col min="5" max="5" width="42.125" hidden="1" customWidth="1"/>
    <col min="6" max="6" width="8.125" bestFit="1" customWidth="1"/>
    <col min="7" max="7" width="14.125" customWidth="1"/>
    <col min="8" max="8" width="16.25" customWidth="1"/>
    <col min="9" max="9" width="17.75" bestFit="1" customWidth="1"/>
  </cols>
  <sheetData>
    <row r="1" spans="1:9" x14ac:dyDescent="0.25">
      <c r="A1" s="143"/>
      <c r="B1" s="143"/>
      <c r="C1" s="143"/>
      <c r="D1" s="143"/>
      <c r="E1" s="143"/>
      <c r="F1" s="143"/>
      <c r="G1" s="143"/>
      <c r="H1" s="47" t="s">
        <v>476</v>
      </c>
      <c r="I1" s="143"/>
    </row>
    <row r="2" spans="1:9" ht="38.25" x14ac:dyDescent="0.25">
      <c r="A2" s="26" t="s">
        <v>602</v>
      </c>
      <c r="B2" s="26"/>
      <c r="C2" s="26"/>
      <c r="D2" s="31" t="s">
        <v>3</v>
      </c>
      <c r="E2" s="31" t="s">
        <v>601</v>
      </c>
      <c r="F2" s="7" t="s">
        <v>603</v>
      </c>
      <c r="G2" s="8" t="s">
        <v>604</v>
      </c>
      <c r="H2" s="8" t="s">
        <v>614</v>
      </c>
      <c r="I2" s="8" t="s">
        <v>605</v>
      </c>
    </row>
    <row r="3" spans="1:9" x14ac:dyDescent="0.25">
      <c r="A3" s="23"/>
      <c r="B3" s="27"/>
      <c r="C3" s="27"/>
      <c r="D3" s="20"/>
      <c r="E3" s="20"/>
      <c r="F3" s="19"/>
      <c r="G3" s="135"/>
      <c r="H3" s="135"/>
      <c r="I3" s="135"/>
    </row>
    <row r="4" spans="1:9" x14ac:dyDescent="0.25">
      <c r="A4" s="146">
        <v>1</v>
      </c>
      <c r="B4" s="147" t="s">
        <v>22</v>
      </c>
      <c r="C4" s="147"/>
      <c r="D4" s="148" t="s">
        <v>25</v>
      </c>
      <c r="E4" s="148" t="s">
        <v>592</v>
      </c>
      <c r="F4" s="149"/>
      <c r="G4" s="60"/>
      <c r="H4" s="60"/>
      <c r="I4" s="60"/>
    </row>
    <row r="5" spans="1:9" x14ac:dyDescent="0.25">
      <c r="A5" s="64" t="s">
        <v>464</v>
      </c>
      <c r="B5" s="69" t="s">
        <v>42</v>
      </c>
      <c r="C5" s="65">
        <v>1</v>
      </c>
      <c r="D5" s="33" t="s">
        <v>703</v>
      </c>
      <c r="E5" s="33" t="s">
        <v>478</v>
      </c>
      <c r="F5" s="10" t="s">
        <v>4</v>
      </c>
      <c r="G5" s="167"/>
      <c r="H5" s="13">
        <f>KORISNICI!H14</f>
        <v>35550</v>
      </c>
      <c r="I5" s="13">
        <f>G5*H5</f>
        <v>0</v>
      </c>
    </row>
    <row r="6" spans="1:9" x14ac:dyDescent="0.25">
      <c r="A6" s="64" t="s">
        <v>462</v>
      </c>
      <c r="B6" s="69" t="s">
        <v>42</v>
      </c>
      <c r="C6" s="65">
        <v>2</v>
      </c>
      <c r="D6" s="33" t="s">
        <v>704</v>
      </c>
      <c r="E6" s="33" t="s">
        <v>479</v>
      </c>
      <c r="F6" s="10" t="s">
        <v>4</v>
      </c>
      <c r="G6" s="167"/>
      <c r="H6" s="13">
        <f>KORISNICI!H15</f>
        <v>2600</v>
      </c>
      <c r="I6" s="13">
        <f>G6*H6</f>
        <v>0</v>
      </c>
    </row>
    <row r="7" spans="1:9" x14ac:dyDescent="0.25">
      <c r="A7" s="64" t="s">
        <v>463</v>
      </c>
      <c r="B7" s="69" t="s">
        <v>42</v>
      </c>
      <c r="C7" s="65">
        <v>3</v>
      </c>
      <c r="D7" s="33" t="s">
        <v>15</v>
      </c>
      <c r="E7" s="33" t="s">
        <v>480</v>
      </c>
      <c r="F7" s="10" t="s">
        <v>16</v>
      </c>
      <c r="G7" s="164" t="s">
        <v>16</v>
      </c>
      <c r="H7" s="13" t="s">
        <v>16</v>
      </c>
      <c r="I7" s="13" t="s">
        <v>16</v>
      </c>
    </row>
    <row r="8" spans="1:9" x14ac:dyDescent="0.25">
      <c r="A8" s="64" t="s">
        <v>164</v>
      </c>
      <c r="B8" s="70"/>
      <c r="C8" s="66" t="s">
        <v>22</v>
      </c>
      <c r="D8" s="32" t="s">
        <v>36</v>
      </c>
      <c r="E8" s="32" t="s">
        <v>481</v>
      </c>
      <c r="F8" s="10" t="s">
        <v>4</v>
      </c>
      <c r="G8" s="167"/>
      <c r="H8" s="13">
        <f>KORISNICI!H17</f>
        <v>0</v>
      </c>
      <c r="I8" s="13">
        <f t="shared" ref="I8:I11" si="0">G8*H8</f>
        <v>0</v>
      </c>
    </row>
    <row r="9" spans="1:9" x14ac:dyDescent="0.25">
      <c r="A9" s="64" t="s">
        <v>165</v>
      </c>
      <c r="B9" s="70"/>
      <c r="C9" s="66" t="s">
        <v>49</v>
      </c>
      <c r="D9" s="32" t="s">
        <v>37</v>
      </c>
      <c r="E9" s="32" t="s">
        <v>482</v>
      </c>
      <c r="F9" s="10" t="s">
        <v>4</v>
      </c>
      <c r="G9" s="167"/>
      <c r="H9" s="13">
        <f>KORISNICI!H18</f>
        <v>902.34</v>
      </c>
      <c r="I9" s="13">
        <f t="shared" si="0"/>
        <v>0</v>
      </c>
    </row>
    <row r="10" spans="1:9" x14ac:dyDescent="0.25">
      <c r="A10" s="64" t="s">
        <v>166</v>
      </c>
      <c r="B10" s="70"/>
      <c r="C10" s="66" t="s">
        <v>50</v>
      </c>
      <c r="D10" s="32" t="s">
        <v>38</v>
      </c>
      <c r="E10" s="32" t="s">
        <v>483</v>
      </c>
      <c r="F10" s="10" t="s">
        <v>4</v>
      </c>
      <c r="G10" s="167"/>
      <c r="H10" s="13">
        <f>KORISNICI!H19</f>
        <v>0</v>
      </c>
      <c r="I10" s="13">
        <f t="shared" si="0"/>
        <v>0</v>
      </c>
    </row>
    <row r="11" spans="1:9" x14ac:dyDescent="0.25">
      <c r="A11" s="64" t="s">
        <v>167</v>
      </c>
      <c r="B11" s="70"/>
      <c r="C11" s="66" t="s">
        <v>23</v>
      </c>
      <c r="D11" s="32" t="s">
        <v>94</v>
      </c>
      <c r="E11" s="32" t="s">
        <v>484</v>
      </c>
      <c r="F11" s="10" t="s">
        <v>4</v>
      </c>
      <c r="G11" s="167"/>
      <c r="H11" s="13">
        <f>KORISNICI!H20</f>
        <v>0</v>
      </c>
      <c r="I11" s="13">
        <f t="shared" si="0"/>
        <v>0</v>
      </c>
    </row>
    <row r="12" spans="1:9" x14ac:dyDescent="0.25">
      <c r="A12" s="64" t="s">
        <v>465</v>
      </c>
      <c r="B12" s="69" t="s">
        <v>42</v>
      </c>
      <c r="C12" s="65">
        <v>4</v>
      </c>
      <c r="D12" s="33" t="s">
        <v>9</v>
      </c>
      <c r="E12" s="33" t="s">
        <v>485</v>
      </c>
      <c r="F12" s="11" t="s">
        <v>16</v>
      </c>
      <c r="G12" s="164" t="s">
        <v>16</v>
      </c>
      <c r="H12" s="13" t="s">
        <v>16</v>
      </c>
      <c r="I12" s="13" t="s">
        <v>16</v>
      </c>
    </row>
    <row r="13" spans="1:9" x14ac:dyDescent="0.25">
      <c r="A13" s="64" t="s">
        <v>168</v>
      </c>
      <c r="B13" s="70"/>
      <c r="C13" s="66" t="s">
        <v>49</v>
      </c>
      <c r="D13" s="32" t="s">
        <v>124</v>
      </c>
      <c r="E13" s="32" t="s">
        <v>486</v>
      </c>
      <c r="F13" s="10" t="s">
        <v>4</v>
      </c>
      <c r="G13" s="167"/>
      <c r="H13" s="13">
        <f>KORISNICI!H22</f>
        <v>246.48000000000002</v>
      </c>
      <c r="I13" s="13">
        <f t="shared" ref="I13:I14" si="1">G13*H13</f>
        <v>0</v>
      </c>
    </row>
    <row r="14" spans="1:9" x14ac:dyDescent="0.25">
      <c r="A14" s="64" t="s">
        <v>169</v>
      </c>
      <c r="B14" s="70"/>
      <c r="C14" s="66" t="s">
        <v>50</v>
      </c>
      <c r="D14" s="32" t="s">
        <v>35</v>
      </c>
      <c r="E14" s="32" t="s">
        <v>487</v>
      </c>
      <c r="F14" s="10" t="s">
        <v>4</v>
      </c>
      <c r="G14" s="167"/>
      <c r="H14" s="13">
        <f>KORISNICI!H23</f>
        <v>0</v>
      </c>
      <c r="I14" s="13">
        <f t="shared" si="1"/>
        <v>0</v>
      </c>
    </row>
    <row r="15" spans="1:9" ht="25.5" x14ac:dyDescent="0.25">
      <c r="A15" s="64" t="s">
        <v>466</v>
      </c>
      <c r="B15" s="69" t="s">
        <v>42</v>
      </c>
      <c r="C15" s="65">
        <v>5</v>
      </c>
      <c r="D15" s="33" t="s">
        <v>705</v>
      </c>
      <c r="E15" s="33" t="s">
        <v>488</v>
      </c>
      <c r="F15" s="11" t="s">
        <v>16</v>
      </c>
      <c r="G15" s="164" t="s">
        <v>16</v>
      </c>
      <c r="H15" s="13" t="s">
        <v>16</v>
      </c>
      <c r="I15" s="13" t="s">
        <v>16</v>
      </c>
    </row>
    <row r="16" spans="1:9" x14ac:dyDescent="0.25">
      <c r="A16" s="64" t="s">
        <v>170</v>
      </c>
      <c r="B16" s="70"/>
      <c r="C16" s="66" t="s">
        <v>22</v>
      </c>
      <c r="D16" s="32" t="s">
        <v>96</v>
      </c>
      <c r="E16" s="32" t="s">
        <v>96</v>
      </c>
      <c r="F16" s="11" t="s">
        <v>4</v>
      </c>
      <c r="G16" s="167"/>
      <c r="H16" s="13">
        <f>KORISNICI!H25</f>
        <v>457.6</v>
      </c>
      <c r="I16" s="13">
        <f t="shared" ref="I16:I20" si="2">G16*H16</f>
        <v>0</v>
      </c>
    </row>
    <row r="17" spans="1:9" x14ac:dyDescent="0.25">
      <c r="A17" s="64" t="s">
        <v>171</v>
      </c>
      <c r="B17" s="70"/>
      <c r="C17" s="66" t="s">
        <v>49</v>
      </c>
      <c r="D17" s="32" t="s">
        <v>95</v>
      </c>
      <c r="E17" s="32" t="s">
        <v>95</v>
      </c>
      <c r="F17" s="10" t="s">
        <v>4</v>
      </c>
      <c r="G17" s="167"/>
      <c r="H17" s="13">
        <f>KORISNICI!H26</f>
        <v>355.94</v>
      </c>
      <c r="I17" s="13">
        <f t="shared" si="2"/>
        <v>0</v>
      </c>
    </row>
    <row r="18" spans="1:9" x14ac:dyDescent="0.25">
      <c r="A18" s="64" t="s">
        <v>172</v>
      </c>
      <c r="B18" s="70"/>
      <c r="C18" s="66" t="s">
        <v>50</v>
      </c>
      <c r="D18" s="6" t="s">
        <v>97</v>
      </c>
      <c r="E18" s="6" t="s">
        <v>97</v>
      </c>
      <c r="F18" s="10" t="s">
        <v>4</v>
      </c>
      <c r="G18" s="167"/>
      <c r="H18" s="13">
        <f>KORISNICI!H27</f>
        <v>0</v>
      </c>
      <c r="I18" s="13">
        <f t="shared" si="2"/>
        <v>0</v>
      </c>
    </row>
    <row r="19" spans="1:9" x14ac:dyDescent="0.25">
      <c r="A19" s="64" t="s">
        <v>173</v>
      </c>
      <c r="B19" s="70"/>
      <c r="C19" s="66" t="s">
        <v>23</v>
      </c>
      <c r="D19" s="6" t="s">
        <v>98</v>
      </c>
      <c r="E19" s="6" t="s">
        <v>98</v>
      </c>
      <c r="F19" s="10" t="s">
        <v>4</v>
      </c>
      <c r="G19" s="167"/>
      <c r="H19" s="13">
        <f>KORISNICI!H28</f>
        <v>0</v>
      </c>
      <c r="I19" s="13">
        <f t="shared" si="2"/>
        <v>0</v>
      </c>
    </row>
    <row r="20" spans="1:9" x14ac:dyDescent="0.25">
      <c r="A20" s="64" t="s">
        <v>174</v>
      </c>
      <c r="B20" s="70"/>
      <c r="C20" s="66" t="s">
        <v>52</v>
      </c>
      <c r="D20" s="6" t="s">
        <v>99</v>
      </c>
      <c r="E20" s="6" t="s">
        <v>99</v>
      </c>
      <c r="F20" s="10" t="s">
        <v>4</v>
      </c>
      <c r="G20" s="167"/>
      <c r="H20" s="13">
        <f>KORISNICI!H29</f>
        <v>0</v>
      </c>
      <c r="I20" s="13">
        <f t="shared" si="2"/>
        <v>0</v>
      </c>
    </row>
    <row r="21" spans="1:9" x14ac:dyDescent="0.25">
      <c r="A21" s="67"/>
      <c r="B21" s="68"/>
      <c r="C21" s="68"/>
      <c r="D21" s="51"/>
      <c r="E21" s="51"/>
      <c r="F21" s="28"/>
      <c r="G21" s="165"/>
      <c r="H21" s="62"/>
      <c r="I21" s="62"/>
    </row>
    <row r="22" spans="1:9" ht="25.5" x14ac:dyDescent="0.25">
      <c r="A22" s="146">
        <v>2</v>
      </c>
      <c r="B22" s="147" t="s">
        <v>43</v>
      </c>
      <c r="C22" s="147"/>
      <c r="D22" s="148" t="s">
        <v>418</v>
      </c>
      <c r="E22" s="148" t="s">
        <v>593</v>
      </c>
      <c r="F22" s="149"/>
      <c r="G22" s="166"/>
      <c r="H22" s="60"/>
      <c r="I22" s="60"/>
    </row>
    <row r="23" spans="1:9" x14ac:dyDescent="0.25">
      <c r="A23" s="64" t="s">
        <v>467</v>
      </c>
      <c r="B23" s="69" t="s">
        <v>43</v>
      </c>
      <c r="C23" s="69">
        <v>1</v>
      </c>
      <c r="D23" s="36" t="s">
        <v>706</v>
      </c>
      <c r="E23" s="36" t="s">
        <v>698</v>
      </c>
      <c r="F23" s="10" t="s">
        <v>477</v>
      </c>
      <c r="G23" s="167"/>
      <c r="H23" s="13">
        <f>KORISNICI!H32</f>
        <v>1760</v>
      </c>
      <c r="I23" s="13">
        <f t="shared" ref="I23:I26" si="3">G23*H23</f>
        <v>0</v>
      </c>
    </row>
    <row r="24" spans="1:9" x14ac:dyDescent="0.25">
      <c r="A24" s="64" t="s">
        <v>468</v>
      </c>
      <c r="B24" s="69" t="s">
        <v>43</v>
      </c>
      <c r="C24" s="69">
        <v>2</v>
      </c>
      <c r="D24" s="33" t="s">
        <v>708</v>
      </c>
      <c r="E24" s="33" t="s">
        <v>697</v>
      </c>
      <c r="F24" s="10" t="s">
        <v>477</v>
      </c>
      <c r="G24" s="167"/>
      <c r="H24" s="13">
        <f>KORISNICI!H33</f>
        <v>4200</v>
      </c>
      <c r="I24" s="13">
        <f t="shared" si="3"/>
        <v>0</v>
      </c>
    </row>
    <row r="25" spans="1:9" x14ac:dyDescent="0.25">
      <c r="A25" s="64" t="s">
        <v>469</v>
      </c>
      <c r="B25" s="69" t="s">
        <v>43</v>
      </c>
      <c r="C25" s="69">
        <v>3</v>
      </c>
      <c r="D25" s="33" t="s">
        <v>710</v>
      </c>
      <c r="E25" s="33" t="s">
        <v>699</v>
      </c>
      <c r="F25" s="10" t="s">
        <v>477</v>
      </c>
      <c r="G25" s="167"/>
      <c r="H25" s="13">
        <f>KORISNICI!H34</f>
        <v>1024</v>
      </c>
      <c r="I25" s="13">
        <f t="shared" si="3"/>
        <v>0</v>
      </c>
    </row>
    <row r="26" spans="1:9" ht="25.5" x14ac:dyDescent="0.25">
      <c r="A26" s="64" t="s">
        <v>470</v>
      </c>
      <c r="B26" s="69" t="s">
        <v>43</v>
      </c>
      <c r="C26" s="69">
        <v>4</v>
      </c>
      <c r="D26" s="33" t="s">
        <v>712</v>
      </c>
      <c r="E26" s="33" t="s">
        <v>700</v>
      </c>
      <c r="F26" s="10" t="s">
        <v>477</v>
      </c>
      <c r="G26" s="167"/>
      <c r="H26" s="13">
        <f>KORISNICI!H35</f>
        <v>0</v>
      </c>
      <c r="I26" s="13">
        <f t="shared" si="3"/>
        <v>0</v>
      </c>
    </row>
    <row r="27" spans="1:9" ht="51" x14ac:dyDescent="0.25">
      <c r="A27" s="64" t="s">
        <v>471</v>
      </c>
      <c r="B27" s="69" t="s">
        <v>43</v>
      </c>
      <c r="C27" s="69">
        <v>5</v>
      </c>
      <c r="D27" s="37" t="s">
        <v>714</v>
      </c>
      <c r="E27" s="37" t="s">
        <v>518</v>
      </c>
      <c r="F27" s="12" t="s">
        <v>16</v>
      </c>
      <c r="G27" s="164" t="s">
        <v>16</v>
      </c>
      <c r="H27" s="13" t="s">
        <v>16</v>
      </c>
      <c r="I27" s="13" t="s">
        <v>16</v>
      </c>
    </row>
    <row r="28" spans="1:9" x14ac:dyDescent="0.25">
      <c r="A28" s="64" t="s">
        <v>175</v>
      </c>
      <c r="B28" s="73"/>
      <c r="C28" s="70" t="s">
        <v>22</v>
      </c>
      <c r="D28" s="6" t="s">
        <v>26</v>
      </c>
      <c r="E28" s="6" t="s">
        <v>26</v>
      </c>
      <c r="F28" s="12" t="s">
        <v>6</v>
      </c>
      <c r="G28" s="167"/>
      <c r="H28" s="13">
        <f>KORISNICI!H37</f>
        <v>128.69999999999999</v>
      </c>
      <c r="I28" s="13">
        <f t="shared" ref="I28:I38" si="4">G28*H28</f>
        <v>0</v>
      </c>
    </row>
    <row r="29" spans="1:9" x14ac:dyDescent="0.25">
      <c r="A29" s="64" t="s">
        <v>176</v>
      </c>
      <c r="B29" s="73"/>
      <c r="C29" s="70" t="s">
        <v>49</v>
      </c>
      <c r="D29" s="6" t="s">
        <v>27</v>
      </c>
      <c r="E29" s="6" t="s">
        <v>27</v>
      </c>
      <c r="F29" s="12" t="s">
        <v>6</v>
      </c>
      <c r="G29" s="167"/>
      <c r="H29" s="13">
        <f>KORISNICI!H38</f>
        <v>90</v>
      </c>
      <c r="I29" s="13">
        <f t="shared" si="4"/>
        <v>0</v>
      </c>
    </row>
    <row r="30" spans="1:9" x14ac:dyDescent="0.25">
      <c r="A30" s="64" t="s">
        <v>177</v>
      </c>
      <c r="B30" s="73"/>
      <c r="C30" s="70" t="s">
        <v>50</v>
      </c>
      <c r="D30" s="6" t="s">
        <v>28</v>
      </c>
      <c r="E30" s="6" t="s">
        <v>28</v>
      </c>
      <c r="F30" s="12" t="s">
        <v>6</v>
      </c>
      <c r="G30" s="167"/>
      <c r="H30" s="13">
        <f>KORISNICI!H39</f>
        <v>0</v>
      </c>
      <c r="I30" s="13">
        <f t="shared" si="4"/>
        <v>0</v>
      </c>
    </row>
    <row r="31" spans="1:9" x14ac:dyDescent="0.25">
      <c r="A31" s="64" t="s">
        <v>178</v>
      </c>
      <c r="B31" s="73"/>
      <c r="C31" s="70" t="s">
        <v>23</v>
      </c>
      <c r="D31" s="6" t="s">
        <v>29</v>
      </c>
      <c r="E31" s="6" t="s">
        <v>29</v>
      </c>
      <c r="F31" s="12" t="s">
        <v>6</v>
      </c>
      <c r="G31" s="167"/>
      <c r="H31" s="13">
        <f>KORISNICI!H40</f>
        <v>0</v>
      </c>
      <c r="I31" s="13">
        <f t="shared" si="4"/>
        <v>0</v>
      </c>
    </row>
    <row r="32" spans="1:9" x14ac:dyDescent="0.25">
      <c r="A32" s="64" t="s">
        <v>179</v>
      </c>
      <c r="B32" s="73"/>
      <c r="C32" s="70" t="s">
        <v>52</v>
      </c>
      <c r="D32" s="6" t="s">
        <v>30</v>
      </c>
      <c r="E32" s="6" t="s">
        <v>30</v>
      </c>
      <c r="F32" s="12" t="s">
        <v>6</v>
      </c>
      <c r="G32" s="167"/>
      <c r="H32" s="13">
        <f>KORISNICI!H41</f>
        <v>253.70000000000002</v>
      </c>
      <c r="I32" s="13">
        <f t="shared" si="4"/>
        <v>0</v>
      </c>
    </row>
    <row r="33" spans="1:9" x14ac:dyDescent="0.25">
      <c r="A33" s="64" t="s">
        <v>180</v>
      </c>
      <c r="B33" s="73"/>
      <c r="C33" s="70" t="s">
        <v>24</v>
      </c>
      <c r="D33" s="6" t="s">
        <v>31</v>
      </c>
      <c r="E33" s="6" t="s">
        <v>31</v>
      </c>
      <c r="F33" s="12" t="s">
        <v>6</v>
      </c>
      <c r="G33" s="167"/>
      <c r="H33" s="13">
        <f>KORISNICI!H42</f>
        <v>0</v>
      </c>
      <c r="I33" s="13">
        <f t="shared" si="4"/>
        <v>0</v>
      </c>
    </row>
    <row r="34" spans="1:9" x14ac:dyDescent="0.25">
      <c r="A34" s="64" t="s">
        <v>472</v>
      </c>
      <c r="B34" s="69" t="s">
        <v>43</v>
      </c>
      <c r="C34" s="69">
        <v>6</v>
      </c>
      <c r="D34" s="36" t="s">
        <v>716</v>
      </c>
      <c r="E34" s="36" t="s">
        <v>701</v>
      </c>
      <c r="F34" s="12" t="s">
        <v>477</v>
      </c>
      <c r="G34" s="167"/>
      <c r="H34" s="13">
        <f>KORISNICI!H43</f>
        <v>1764</v>
      </c>
      <c r="I34" s="13">
        <f t="shared" si="4"/>
        <v>0</v>
      </c>
    </row>
    <row r="35" spans="1:9" ht="25.5" x14ac:dyDescent="0.25">
      <c r="A35" s="64" t="s">
        <v>473</v>
      </c>
      <c r="B35" s="69" t="s">
        <v>43</v>
      </c>
      <c r="C35" s="69">
        <v>7</v>
      </c>
      <c r="D35" s="33" t="s">
        <v>718</v>
      </c>
      <c r="E35" s="32" t="s">
        <v>519</v>
      </c>
      <c r="F35" s="12" t="s">
        <v>4</v>
      </c>
      <c r="G35" s="167"/>
      <c r="H35" s="13">
        <f>KORISNICI!H44</f>
        <v>0</v>
      </c>
      <c r="I35" s="13">
        <f t="shared" si="4"/>
        <v>0</v>
      </c>
    </row>
    <row r="36" spans="1:9" ht="25.5" x14ac:dyDescent="0.25">
      <c r="A36" s="64" t="s">
        <v>474</v>
      </c>
      <c r="B36" s="69" t="s">
        <v>43</v>
      </c>
      <c r="C36" s="69">
        <v>8</v>
      </c>
      <c r="D36" s="33" t="s">
        <v>720</v>
      </c>
      <c r="E36" s="33" t="s">
        <v>520</v>
      </c>
      <c r="F36" s="12" t="s">
        <v>4</v>
      </c>
      <c r="G36" s="167"/>
      <c r="H36" s="13">
        <f>KORISNICI!H45</f>
        <v>0</v>
      </c>
      <c r="I36" s="13">
        <f t="shared" si="4"/>
        <v>0</v>
      </c>
    </row>
    <row r="37" spans="1:9" ht="25.5" x14ac:dyDescent="0.25">
      <c r="A37" s="64" t="s">
        <v>475</v>
      </c>
      <c r="B37" s="69" t="s">
        <v>43</v>
      </c>
      <c r="C37" s="69">
        <v>9</v>
      </c>
      <c r="D37" s="15" t="s">
        <v>722</v>
      </c>
      <c r="E37" s="15" t="s">
        <v>521</v>
      </c>
      <c r="F37" s="10" t="s">
        <v>4</v>
      </c>
      <c r="G37" s="167"/>
      <c r="H37" s="13">
        <f>KORISNICI!H46</f>
        <v>8225</v>
      </c>
      <c r="I37" s="13">
        <f t="shared" si="4"/>
        <v>0</v>
      </c>
    </row>
    <row r="38" spans="1:9" ht="25.5" x14ac:dyDescent="0.25">
      <c r="A38" s="64" t="s">
        <v>181</v>
      </c>
      <c r="B38" s="69" t="s">
        <v>43</v>
      </c>
      <c r="C38" s="69">
        <v>10</v>
      </c>
      <c r="D38" s="15" t="s">
        <v>724</v>
      </c>
      <c r="E38" s="15" t="s">
        <v>522</v>
      </c>
      <c r="F38" s="10" t="s">
        <v>4</v>
      </c>
      <c r="G38" s="167"/>
      <c r="H38" s="13">
        <f>KORISNICI!H47</f>
        <v>675</v>
      </c>
      <c r="I38" s="13">
        <f t="shared" si="4"/>
        <v>0</v>
      </c>
    </row>
    <row r="39" spans="1:9" x14ac:dyDescent="0.25">
      <c r="A39" s="67"/>
      <c r="B39" s="71"/>
      <c r="C39" s="71"/>
      <c r="D39" s="51"/>
      <c r="E39" s="51"/>
      <c r="F39" s="53"/>
      <c r="G39" s="165"/>
      <c r="H39" s="62"/>
      <c r="I39" s="62"/>
    </row>
    <row r="40" spans="1:9" ht="25.5" x14ac:dyDescent="0.25">
      <c r="A40" s="146" t="s">
        <v>182</v>
      </c>
      <c r="B40" s="147" t="s">
        <v>40</v>
      </c>
      <c r="C40" s="147"/>
      <c r="D40" s="148" t="s">
        <v>419</v>
      </c>
      <c r="E40" s="148" t="s">
        <v>512</v>
      </c>
      <c r="F40" s="149"/>
      <c r="G40" s="166"/>
      <c r="H40" s="60"/>
      <c r="I40" s="60"/>
    </row>
    <row r="41" spans="1:9" ht="25.5" x14ac:dyDescent="0.25">
      <c r="A41" s="64" t="s">
        <v>183</v>
      </c>
      <c r="B41" s="69" t="s">
        <v>40</v>
      </c>
      <c r="C41" s="69">
        <v>1</v>
      </c>
      <c r="D41" s="15" t="s">
        <v>725</v>
      </c>
      <c r="E41" s="15" t="s">
        <v>489</v>
      </c>
      <c r="F41" s="10" t="s">
        <v>477</v>
      </c>
      <c r="G41" s="167"/>
      <c r="H41" s="13">
        <f>KORISNICI!H50</f>
        <v>30080</v>
      </c>
      <c r="I41" s="13">
        <f t="shared" ref="I41:I44" si="5">G41*H41</f>
        <v>0</v>
      </c>
    </row>
    <row r="42" spans="1:9" x14ac:dyDescent="0.25">
      <c r="A42" s="64" t="s">
        <v>184</v>
      </c>
      <c r="B42" s="69" t="s">
        <v>40</v>
      </c>
      <c r="C42" s="69">
        <v>3</v>
      </c>
      <c r="D42" s="15" t="s">
        <v>726</v>
      </c>
      <c r="E42" s="15" t="s">
        <v>490</v>
      </c>
      <c r="F42" s="10" t="s">
        <v>477</v>
      </c>
      <c r="G42" s="167"/>
      <c r="H42" s="13">
        <f>KORISNICI!H51</f>
        <v>0</v>
      </c>
      <c r="I42" s="13">
        <f t="shared" si="5"/>
        <v>0</v>
      </c>
    </row>
    <row r="43" spans="1:9" x14ac:dyDescent="0.25">
      <c r="A43" s="64" t="s">
        <v>185</v>
      </c>
      <c r="B43" s="69" t="s">
        <v>40</v>
      </c>
      <c r="C43" s="69">
        <v>2</v>
      </c>
      <c r="D43" s="36" t="s">
        <v>727</v>
      </c>
      <c r="E43" s="36" t="s">
        <v>491</v>
      </c>
      <c r="F43" s="10" t="s">
        <v>477</v>
      </c>
      <c r="G43" s="167"/>
      <c r="H43" s="13">
        <f>KORISNICI!H52</f>
        <v>612</v>
      </c>
      <c r="I43" s="13">
        <f t="shared" si="5"/>
        <v>0</v>
      </c>
    </row>
    <row r="44" spans="1:9" ht="25.5" x14ac:dyDescent="0.25">
      <c r="A44" s="64" t="s">
        <v>186</v>
      </c>
      <c r="B44" s="69" t="s">
        <v>40</v>
      </c>
      <c r="C44" s="69">
        <v>4</v>
      </c>
      <c r="D44" s="37" t="s">
        <v>728</v>
      </c>
      <c r="E44" s="6" t="s">
        <v>492</v>
      </c>
      <c r="F44" s="10" t="s">
        <v>7</v>
      </c>
      <c r="G44" s="167"/>
      <c r="H44" s="13">
        <f>KORISNICI!H53</f>
        <v>2775</v>
      </c>
      <c r="I44" s="13">
        <f t="shared" si="5"/>
        <v>0</v>
      </c>
    </row>
    <row r="45" spans="1:9" ht="25.5" x14ac:dyDescent="0.25">
      <c r="A45" s="64" t="s">
        <v>187</v>
      </c>
      <c r="B45" s="69" t="s">
        <v>40</v>
      </c>
      <c r="C45" s="69">
        <v>5</v>
      </c>
      <c r="D45" s="37" t="s">
        <v>730</v>
      </c>
      <c r="E45" s="37" t="s">
        <v>493</v>
      </c>
      <c r="F45" s="10" t="s">
        <v>16</v>
      </c>
      <c r="G45" s="164" t="s">
        <v>16</v>
      </c>
      <c r="H45" s="13" t="s">
        <v>16</v>
      </c>
      <c r="I45" s="13" t="s">
        <v>16</v>
      </c>
    </row>
    <row r="46" spans="1:9" x14ac:dyDescent="0.25">
      <c r="A46" s="64" t="s">
        <v>188</v>
      </c>
      <c r="B46" s="70"/>
      <c r="C46" s="70" t="s">
        <v>22</v>
      </c>
      <c r="D46" s="6" t="s">
        <v>19</v>
      </c>
      <c r="E46" s="6" t="s">
        <v>494</v>
      </c>
      <c r="F46" s="10" t="s">
        <v>7</v>
      </c>
      <c r="G46" s="167"/>
      <c r="H46" s="13">
        <f>KORISNICI!H55</f>
        <v>2116.8000000000002</v>
      </c>
      <c r="I46" s="13">
        <f t="shared" ref="I46:I49" si="6">G46*H46</f>
        <v>0</v>
      </c>
    </row>
    <row r="47" spans="1:9" x14ac:dyDescent="0.25">
      <c r="A47" s="64" t="s">
        <v>189</v>
      </c>
      <c r="B47" s="70"/>
      <c r="C47" s="70" t="s">
        <v>49</v>
      </c>
      <c r="D47" s="6" t="s">
        <v>20</v>
      </c>
      <c r="E47" s="6" t="s">
        <v>495</v>
      </c>
      <c r="F47" s="10" t="s">
        <v>7</v>
      </c>
      <c r="G47" s="167"/>
      <c r="H47" s="13">
        <f>KORISNICI!H56</f>
        <v>151.19999999999999</v>
      </c>
      <c r="I47" s="13">
        <f t="shared" si="6"/>
        <v>0</v>
      </c>
    </row>
    <row r="48" spans="1:9" x14ac:dyDescent="0.25">
      <c r="A48" s="64" t="s">
        <v>190</v>
      </c>
      <c r="B48" s="70"/>
      <c r="C48" s="70" t="s">
        <v>50</v>
      </c>
      <c r="D48" s="6" t="s">
        <v>21</v>
      </c>
      <c r="E48" s="6" t="s">
        <v>496</v>
      </c>
      <c r="F48" s="10" t="s">
        <v>7</v>
      </c>
      <c r="G48" s="167"/>
      <c r="H48" s="13">
        <f>KORISNICI!H57</f>
        <v>0</v>
      </c>
      <c r="I48" s="13">
        <f t="shared" si="6"/>
        <v>0</v>
      </c>
    </row>
    <row r="49" spans="1:9" ht="25.5" x14ac:dyDescent="0.25">
      <c r="A49" s="64" t="s">
        <v>191</v>
      </c>
      <c r="B49" s="72" t="s">
        <v>40</v>
      </c>
      <c r="C49" s="72">
        <v>6</v>
      </c>
      <c r="D49" s="15" t="s">
        <v>732</v>
      </c>
      <c r="E49" s="35" t="s">
        <v>497</v>
      </c>
      <c r="F49" s="14" t="s">
        <v>7</v>
      </c>
      <c r="G49" s="167"/>
      <c r="H49" s="13">
        <f>KORISNICI!H58</f>
        <v>2625</v>
      </c>
      <c r="I49" s="13">
        <f t="shared" si="6"/>
        <v>0</v>
      </c>
    </row>
    <row r="50" spans="1:9" ht="25.5" x14ac:dyDescent="0.25">
      <c r="A50" s="64" t="s">
        <v>192</v>
      </c>
      <c r="B50" s="72" t="s">
        <v>40</v>
      </c>
      <c r="C50" s="69">
        <v>7</v>
      </c>
      <c r="D50" s="37" t="s">
        <v>734</v>
      </c>
      <c r="E50" s="37" t="s">
        <v>498</v>
      </c>
      <c r="F50" s="10" t="s">
        <v>16</v>
      </c>
      <c r="G50" s="164" t="s">
        <v>16</v>
      </c>
      <c r="H50" s="13" t="s">
        <v>16</v>
      </c>
      <c r="I50" s="13" t="s">
        <v>16</v>
      </c>
    </row>
    <row r="51" spans="1:9" x14ac:dyDescent="0.25">
      <c r="A51" s="64" t="s">
        <v>193</v>
      </c>
      <c r="B51" s="73"/>
      <c r="C51" s="73" t="s">
        <v>22</v>
      </c>
      <c r="D51" s="38" t="s">
        <v>430</v>
      </c>
      <c r="E51" s="38" t="s">
        <v>499</v>
      </c>
      <c r="F51" s="10" t="s">
        <v>5</v>
      </c>
      <c r="G51" s="167"/>
      <c r="H51" s="13">
        <f>KORISNICI!H60</f>
        <v>0</v>
      </c>
      <c r="I51" s="13">
        <f t="shared" ref="I51:I54" si="7">G51*H51</f>
        <v>0</v>
      </c>
    </row>
    <row r="52" spans="1:9" x14ac:dyDescent="0.25">
      <c r="A52" s="64" t="s">
        <v>194</v>
      </c>
      <c r="B52" s="73"/>
      <c r="C52" s="73" t="s">
        <v>49</v>
      </c>
      <c r="D52" s="38" t="s">
        <v>427</v>
      </c>
      <c r="E52" s="38" t="s">
        <v>500</v>
      </c>
      <c r="F52" s="10" t="s">
        <v>5</v>
      </c>
      <c r="G52" s="167"/>
      <c r="H52" s="13">
        <f>KORISNICI!H61</f>
        <v>0</v>
      </c>
      <c r="I52" s="13">
        <f t="shared" si="7"/>
        <v>0</v>
      </c>
    </row>
    <row r="53" spans="1:9" x14ac:dyDescent="0.25">
      <c r="A53" s="64" t="s">
        <v>195</v>
      </c>
      <c r="B53" s="73"/>
      <c r="C53" s="73" t="s">
        <v>50</v>
      </c>
      <c r="D53" s="38" t="s">
        <v>428</v>
      </c>
      <c r="E53" s="38" t="s">
        <v>501</v>
      </c>
      <c r="F53" s="10" t="s">
        <v>5</v>
      </c>
      <c r="G53" s="167"/>
      <c r="H53" s="13">
        <f>KORISNICI!H62</f>
        <v>6.5520000000000005</v>
      </c>
      <c r="I53" s="13">
        <f t="shared" si="7"/>
        <v>0</v>
      </c>
    </row>
    <row r="54" spans="1:9" x14ac:dyDescent="0.25">
      <c r="A54" s="64" t="s">
        <v>196</v>
      </c>
      <c r="B54" s="125"/>
      <c r="C54" s="74" t="s">
        <v>33</v>
      </c>
      <c r="D54" s="34" t="s">
        <v>429</v>
      </c>
      <c r="E54" s="34" t="s">
        <v>502</v>
      </c>
      <c r="F54" s="14" t="s">
        <v>5</v>
      </c>
      <c r="G54" s="167"/>
      <c r="H54" s="13">
        <f>KORISNICI!H63</f>
        <v>0</v>
      </c>
      <c r="I54" s="13">
        <f t="shared" si="7"/>
        <v>0</v>
      </c>
    </row>
    <row r="55" spans="1:9" ht="25.5" x14ac:dyDescent="0.25">
      <c r="A55" s="64" t="s">
        <v>197</v>
      </c>
      <c r="B55" s="72" t="s">
        <v>40</v>
      </c>
      <c r="C55" s="69">
        <v>8</v>
      </c>
      <c r="D55" s="37" t="s">
        <v>736</v>
      </c>
      <c r="E55" s="37" t="s">
        <v>503</v>
      </c>
      <c r="F55" s="10" t="s">
        <v>16</v>
      </c>
      <c r="G55" s="164" t="s">
        <v>16</v>
      </c>
      <c r="H55" s="13" t="s">
        <v>16</v>
      </c>
      <c r="I55" s="13" t="s">
        <v>16</v>
      </c>
    </row>
    <row r="56" spans="1:9" x14ac:dyDescent="0.25">
      <c r="A56" s="64" t="s">
        <v>198</v>
      </c>
      <c r="B56" s="73"/>
      <c r="C56" s="73" t="s">
        <v>22</v>
      </c>
      <c r="D56" s="38" t="s">
        <v>100</v>
      </c>
      <c r="E56" s="38" t="s">
        <v>499</v>
      </c>
      <c r="F56" s="10" t="s">
        <v>5</v>
      </c>
      <c r="G56" s="167"/>
      <c r="H56" s="13">
        <f>KORISNICI!H65</f>
        <v>35.567999999999998</v>
      </c>
      <c r="I56" s="13">
        <f t="shared" ref="I56:I69" si="8">G56*H56</f>
        <v>0</v>
      </c>
    </row>
    <row r="57" spans="1:9" x14ac:dyDescent="0.25">
      <c r="A57" s="64" t="s">
        <v>199</v>
      </c>
      <c r="B57" s="73"/>
      <c r="C57" s="73" t="s">
        <v>49</v>
      </c>
      <c r="D57" s="38" t="s">
        <v>427</v>
      </c>
      <c r="E57" s="38" t="s">
        <v>500</v>
      </c>
      <c r="F57" s="10" t="s">
        <v>5</v>
      </c>
      <c r="G57" s="167"/>
      <c r="H57" s="13">
        <f>KORISNICI!H66</f>
        <v>0</v>
      </c>
      <c r="I57" s="13">
        <f t="shared" si="8"/>
        <v>0</v>
      </c>
    </row>
    <row r="58" spans="1:9" x14ac:dyDescent="0.25">
      <c r="A58" s="64" t="s">
        <v>200</v>
      </c>
      <c r="B58" s="73"/>
      <c r="C58" s="73" t="s">
        <v>50</v>
      </c>
      <c r="D58" s="38" t="s">
        <v>428</v>
      </c>
      <c r="E58" s="38" t="s">
        <v>501</v>
      </c>
      <c r="F58" s="10" t="s">
        <v>5</v>
      </c>
      <c r="G58" s="167"/>
      <c r="H58" s="13">
        <f>KORISNICI!H67</f>
        <v>6.0840000000000005</v>
      </c>
      <c r="I58" s="13">
        <f t="shared" si="8"/>
        <v>0</v>
      </c>
    </row>
    <row r="59" spans="1:9" x14ac:dyDescent="0.25">
      <c r="A59" s="64" t="s">
        <v>201</v>
      </c>
      <c r="B59" s="73"/>
      <c r="C59" s="73" t="s">
        <v>23</v>
      </c>
      <c r="D59" s="38" t="s">
        <v>431</v>
      </c>
      <c r="E59" s="38" t="s">
        <v>504</v>
      </c>
      <c r="F59" s="10" t="s">
        <v>5</v>
      </c>
      <c r="G59" s="167"/>
      <c r="H59" s="13">
        <f>KORISNICI!H68</f>
        <v>6.9680000000000009</v>
      </c>
      <c r="I59" s="13">
        <f t="shared" si="8"/>
        <v>0</v>
      </c>
    </row>
    <row r="60" spans="1:9" x14ac:dyDescent="0.25">
      <c r="A60" s="64" t="s">
        <v>202</v>
      </c>
      <c r="B60" s="73"/>
      <c r="C60" s="73" t="s">
        <v>52</v>
      </c>
      <c r="D60" s="38" t="s">
        <v>432</v>
      </c>
      <c r="E60" s="38" t="s">
        <v>505</v>
      </c>
      <c r="F60" s="10" t="s">
        <v>5</v>
      </c>
      <c r="G60" s="167"/>
      <c r="H60" s="13">
        <f>KORISNICI!H69</f>
        <v>5.9999999999999991</v>
      </c>
      <c r="I60" s="13">
        <f t="shared" si="8"/>
        <v>0</v>
      </c>
    </row>
    <row r="61" spans="1:9" x14ac:dyDescent="0.25">
      <c r="A61" s="64" t="s">
        <v>203</v>
      </c>
      <c r="B61" s="73"/>
      <c r="C61" s="73" t="s">
        <v>24</v>
      </c>
      <c r="D61" s="38" t="s">
        <v>433</v>
      </c>
      <c r="E61" s="38" t="s">
        <v>506</v>
      </c>
      <c r="F61" s="10" t="s">
        <v>5</v>
      </c>
      <c r="G61" s="167"/>
      <c r="H61" s="13">
        <f>KORISNICI!H70</f>
        <v>4.2999999999999989</v>
      </c>
      <c r="I61" s="13">
        <f t="shared" si="8"/>
        <v>0</v>
      </c>
    </row>
    <row r="62" spans="1:9" x14ac:dyDescent="0.25">
      <c r="A62" s="64" t="s">
        <v>204</v>
      </c>
      <c r="B62" s="73"/>
      <c r="C62" s="70" t="s">
        <v>93</v>
      </c>
      <c r="D62" s="32" t="s">
        <v>434</v>
      </c>
      <c r="E62" s="32" t="s">
        <v>507</v>
      </c>
      <c r="F62" s="10" t="s">
        <v>5</v>
      </c>
      <c r="G62" s="167"/>
      <c r="H62" s="13">
        <f>KORISNICI!H71</f>
        <v>0</v>
      </c>
      <c r="I62" s="13">
        <f t="shared" si="8"/>
        <v>0</v>
      </c>
    </row>
    <row r="63" spans="1:9" x14ac:dyDescent="0.25">
      <c r="A63" s="64" t="s">
        <v>205</v>
      </c>
      <c r="B63" s="125"/>
      <c r="C63" s="74" t="s">
        <v>33</v>
      </c>
      <c r="D63" s="34" t="s">
        <v>429</v>
      </c>
      <c r="E63" s="34" t="s">
        <v>502</v>
      </c>
      <c r="F63" s="14" t="s">
        <v>5</v>
      </c>
      <c r="G63" s="167"/>
      <c r="H63" s="13">
        <f>KORISNICI!H72</f>
        <v>0</v>
      </c>
      <c r="I63" s="13">
        <f t="shared" si="8"/>
        <v>0</v>
      </c>
    </row>
    <row r="64" spans="1:9" ht="25.5" x14ac:dyDescent="0.25">
      <c r="A64" s="64" t="s">
        <v>206</v>
      </c>
      <c r="B64" s="75" t="s">
        <v>40</v>
      </c>
      <c r="C64" s="75">
        <v>9</v>
      </c>
      <c r="D64" s="33" t="s">
        <v>737</v>
      </c>
      <c r="E64" s="32" t="s">
        <v>508</v>
      </c>
      <c r="F64" s="10" t="s">
        <v>5</v>
      </c>
      <c r="G64" s="167"/>
      <c r="H64" s="13">
        <f>KORISNICI!H73</f>
        <v>1.92</v>
      </c>
      <c r="I64" s="13">
        <f t="shared" si="8"/>
        <v>0</v>
      </c>
    </row>
    <row r="65" spans="1:9" ht="25.5" x14ac:dyDescent="0.25">
      <c r="A65" s="64" t="s">
        <v>207</v>
      </c>
      <c r="B65" s="69" t="s">
        <v>40</v>
      </c>
      <c r="C65" s="69">
        <v>10</v>
      </c>
      <c r="D65" s="33" t="s">
        <v>739</v>
      </c>
      <c r="E65" s="32" t="s">
        <v>509</v>
      </c>
      <c r="F65" s="10" t="s">
        <v>5</v>
      </c>
      <c r="G65" s="167"/>
      <c r="H65" s="13">
        <f>KORISNICI!H74</f>
        <v>49.009832673267333</v>
      </c>
      <c r="I65" s="13">
        <f t="shared" si="8"/>
        <v>0</v>
      </c>
    </row>
    <row r="66" spans="1:9" ht="25.5" x14ac:dyDescent="0.25">
      <c r="A66" s="64" t="s">
        <v>208</v>
      </c>
      <c r="B66" s="69" t="s">
        <v>40</v>
      </c>
      <c r="C66" s="69">
        <v>11</v>
      </c>
      <c r="D66" s="33" t="s">
        <v>741</v>
      </c>
      <c r="E66" s="33" t="s">
        <v>510</v>
      </c>
      <c r="F66" s="10" t="s">
        <v>6</v>
      </c>
      <c r="G66" s="167"/>
      <c r="H66" s="13">
        <f>KORISNICI!H75</f>
        <v>9627</v>
      </c>
      <c r="I66" s="13">
        <f t="shared" si="8"/>
        <v>0</v>
      </c>
    </row>
    <row r="67" spans="1:9" ht="25.5" x14ac:dyDescent="0.25">
      <c r="A67" s="64" t="s">
        <v>209</v>
      </c>
      <c r="B67" s="69" t="s">
        <v>40</v>
      </c>
      <c r="C67" s="69">
        <v>12</v>
      </c>
      <c r="D67" s="37" t="s">
        <v>743</v>
      </c>
      <c r="E67" s="37" t="s">
        <v>511</v>
      </c>
      <c r="F67" s="10" t="s">
        <v>477</v>
      </c>
      <c r="G67" s="167"/>
      <c r="H67" s="13">
        <f>KORISNICI!H76</f>
        <v>220</v>
      </c>
      <c r="I67" s="13">
        <f t="shared" si="8"/>
        <v>0</v>
      </c>
    </row>
    <row r="68" spans="1:9" ht="25.5" x14ac:dyDescent="0.25">
      <c r="A68" s="64" t="s">
        <v>210</v>
      </c>
      <c r="B68" s="69" t="s">
        <v>40</v>
      </c>
      <c r="C68" s="69">
        <v>13</v>
      </c>
      <c r="D68" s="134" t="s">
        <v>744</v>
      </c>
      <c r="E68" s="134" t="s">
        <v>513</v>
      </c>
      <c r="F68" s="14" t="s">
        <v>477</v>
      </c>
      <c r="G68" s="167"/>
      <c r="H68" s="13">
        <f>KORISNICI!H77</f>
        <v>102</v>
      </c>
      <c r="I68" s="13">
        <f t="shared" si="8"/>
        <v>0</v>
      </c>
    </row>
    <row r="69" spans="1:9" ht="25.5" x14ac:dyDescent="0.25">
      <c r="A69" s="64" t="s">
        <v>211</v>
      </c>
      <c r="B69" s="69" t="s">
        <v>40</v>
      </c>
      <c r="C69" s="69">
        <v>14</v>
      </c>
      <c r="D69" s="134" t="s">
        <v>746</v>
      </c>
      <c r="E69" s="39" t="s">
        <v>514</v>
      </c>
      <c r="F69" s="14" t="s">
        <v>477</v>
      </c>
      <c r="G69" s="167"/>
      <c r="H69" s="13">
        <f>KORISNICI!H78</f>
        <v>550</v>
      </c>
      <c r="I69" s="13">
        <f t="shared" si="8"/>
        <v>0</v>
      </c>
    </row>
    <row r="70" spans="1:9" ht="25.5" x14ac:dyDescent="0.25">
      <c r="A70" s="64" t="s">
        <v>212</v>
      </c>
      <c r="B70" s="69" t="s">
        <v>40</v>
      </c>
      <c r="C70" s="69">
        <v>15</v>
      </c>
      <c r="D70" s="37" t="s">
        <v>748</v>
      </c>
      <c r="E70" s="37" t="s">
        <v>515</v>
      </c>
      <c r="F70" s="10" t="s">
        <v>16</v>
      </c>
      <c r="G70" s="164" t="s">
        <v>16</v>
      </c>
      <c r="H70" s="13" t="s">
        <v>16</v>
      </c>
      <c r="I70" s="13" t="s">
        <v>16</v>
      </c>
    </row>
    <row r="71" spans="1:9" x14ac:dyDescent="0.25">
      <c r="A71" s="64" t="s">
        <v>213</v>
      </c>
      <c r="B71" s="73"/>
      <c r="C71" s="70" t="s">
        <v>22</v>
      </c>
      <c r="D71" s="32" t="s">
        <v>39</v>
      </c>
      <c r="E71" s="32" t="s">
        <v>517</v>
      </c>
      <c r="F71" s="10" t="s">
        <v>477</v>
      </c>
      <c r="G71" s="167"/>
      <c r="H71" s="13">
        <f>KORISNICI!H80</f>
        <v>70</v>
      </c>
      <c r="I71" s="13">
        <f t="shared" ref="I71:I72" si="9">G71*H71</f>
        <v>0</v>
      </c>
    </row>
    <row r="72" spans="1:9" x14ac:dyDescent="0.25">
      <c r="A72" s="64" t="s">
        <v>214</v>
      </c>
      <c r="B72" s="73"/>
      <c r="C72" s="70" t="s">
        <v>49</v>
      </c>
      <c r="D72" s="32" t="s">
        <v>34</v>
      </c>
      <c r="E72" s="32" t="s">
        <v>516</v>
      </c>
      <c r="F72" s="10" t="s">
        <v>477</v>
      </c>
      <c r="G72" s="167"/>
      <c r="H72" s="13">
        <f>KORISNICI!H81</f>
        <v>30</v>
      </c>
      <c r="I72" s="13">
        <f t="shared" si="9"/>
        <v>0</v>
      </c>
    </row>
    <row r="73" spans="1:9" x14ac:dyDescent="0.25">
      <c r="A73" s="67"/>
      <c r="B73" s="68"/>
      <c r="C73" s="68"/>
      <c r="D73" s="51"/>
      <c r="E73" s="51"/>
      <c r="F73" s="28"/>
      <c r="G73" s="165"/>
      <c r="H73" s="62"/>
      <c r="I73" s="62"/>
    </row>
    <row r="74" spans="1:9" x14ac:dyDescent="0.25">
      <c r="A74" s="146" t="s">
        <v>215</v>
      </c>
      <c r="B74" s="150" t="s">
        <v>44</v>
      </c>
      <c r="C74" s="150"/>
      <c r="D74" s="151" t="s">
        <v>45</v>
      </c>
      <c r="E74" s="148" t="s">
        <v>594</v>
      </c>
      <c r="F74" s="152"/>
      <c r="G74" s="168"/>
      <c r="H74" s="153"/>
      <c r="I74" s="153"/>
    </row>
    <row r="75" spans="1:9" ht="25.5" x14ac:dyDescent="0.25">
      <c r="A75" s="64" t="s">
        <v>216</v>
      </c>
      <c r="B75" s="72" t="s">
        <v>44</v>
      </c>
      <c r="C75" s="72">
        <v>1</v>
      </c>
      <c r="D75" s="36" t="s">
        <v>750</v>
      </c>
      <c r="E75" s="36" t="s">
        <v>523</v>
      </c>
      <c r="F75" s="14" t="s">
        <v>7</v>
      </c>
      <c r="G75" s="167"/>
      <c r="H75" s="13">
        <f>KORISNICI!H84</f>
        <v>260</v>
      </c>
      <c r="I75" s="13">
        <f t="shared" ref="I75:I83" si="10">G75*H75</f>
        <v>0</v>
      </c>
    </row>
    <row r="76" spans="1:9" ht="25.5" x14ac:dyDescent="0.25">
      <c r="A76" s="64" t="s">
        <v>217</v>
      </c>
      <c r="B76" s="72" t="s">
        <v>44</v>
      </c>
      <c r="C76" s="72">
        <v>2</v>
      </c>
      <c r="D76" s="36" t="s">
        <v>752</v>
      </c>
      <c r="E76" s="36" t="s">
        <v>524</v>
      </c>
      <c r="F76" s="14" t="s">
        <v>7</v>
      </c>
      <c r="G76" s="167"/>
      <c r="H76" s="13">
        <f>KORISNICI!H85</f>
        <v>355</v>
      </c>
      <c r="I76" s="13">
        <f t="shared" si="10"/>
        <v>0</v>
      </c>
    </row>
    <row r="77" spans="1:9" ht="25.5" x14ac:dyDescent="0.25">
      <c r="A77" s="64" t="s">
        <v>218</v>
      </c>
      <c r="B77" s="72" t="s">
        <v>44</v>
      </c>
      <c r="C77" s="72">
        <v>3</v>
      </c>
      <c r="D77" s="15" t="s">
        <v>754</v>
      </c>
      <c r="E77" s="15" t="s">
        <v>525</v>
      </c>
      <c r="F77" s="14" t="s">
        <v>4</v>
      </c>
      <c r="G77" s="167"/>
      <c r="H77" s="13">
        <f>KORISNICI!H86</f>
        <v>2200</v>
      </c>
      <c r="I77" s="13">
        <f t="shared" si="10"/>
        <v>0</v>
      </c>
    </row>
    <row r="78" spans="1:9" ht="25.5" x14ac:dyDescent="0.25">
      <c r="A78" s="64" t="s">
        <v>219</v>
      </c>
      <c r="B78" s="72" t="s">
        <v>44</v>
      </c>
      <c r="C78" s="72">
        <v>4</v>
      </c>
      <c r="D78" s="15" t="s">
        <v>756</v>
      </c>
      <c r="E78" s="15" t="s">
        <v>526</v>
      </c>
      <c r="F78" s="14" t="s">
        <v>4</v>
      </c>
      <c r="G78" s="167"/>
      <c r="H78" s="13">
        <f>KORISNICI!H87</f>
        <v>410</v>
      </c>
      <c r="I78" s="13">
        <f t="shared" si="10"/>
        <v>0</v>
      </c>
    </row>
    <row r="79" spans="1:9" ht="25.5" x14ac:dyDescent="0.25">
      <c r="A79" s="64" t="s">
        <v>220</v>
      </c>
      <c r="B79" s="72" t="s">
        <v>44</v>
      </c>
      <c r="C79" s="72">
        <v>5</v>
      </c>
      <c r="D79" s="15" t="s">
        <v>758</v>
      </c>
      <c r="E79" s="15" t="s">
        <v>527</v>
      </c>
      <c r="F79" s="14" t="s">
        <v>7</v>
      </c>
      <c r="G79" s="167"/>
      <c r="H79" s="13">
        <f>KORISNICI!H88</f>
        <v>677</v>
      </c>
      <c r="I79" s="13">
        <f t="shared" si="10"/>
        <v>0</v>
      </c>
    </row>
    <row r="80" spans="1:9" ht="25.5" x14ac:dyDescent="0.25">
      <c r="A80" s="64" t="s">
        <v>221</v>
      </c>
      <c r="B80" s="72" t="s">
        <v>44</v>
      </c>
      <c r="C80" s="72">
        <v>6</v>
      </c>
      <c r="D80" s="15" t="s">
        <v>760</v>
      </c>
      <c r="E80" s="15" t="s">
        <v>528</v>
      </c>
      <c r="F80" s="14" t="s">
        <v>6</v>
      </c>
      <c r="G80" s="167"/>
      <c r="H80" s="13">
        <f>KORISNICI!H89</f>
        <v>624</v>
      </c>
      <c r="I80" s="13">
        <f t="shared" si="10"/>
        <v>0</v>
      </c>
    </row>
    <row r="81" spans="1:9" ht="25.5" x14ac:dyDescent="0.25">
      <c r="A81" s="64" t="s">
        <v>222</v>
      </c>
      <c r="B81" s="72" t="s">
        <v>44</v>
      </c>
      <c r="C81" s="72">
        <v>7</v>
      </c>
      <c r="D81" s="15" t="s">
        <v>762</v>
      </c>
      <c r="E81" s="15" t="s">
        <v>529</v>
      </c>
      <c r="F81" s="14" t="s">
        <v>7</v>
      </c>
      <c r="G81" s="167"/>
      <c r="H81" s="13">
        <f>KORISNICI!H90</f>
        <v>775.5</v>
      </c>
      <c r="I81" s="13">
        <f t="shared" si="10"/>
        <v>0</v>
      </c>
    </row>
    <row r="82" spans="1:9" ht="25.5" x14ac:dyDescent="0.25">
      <c r="A82" s="64" t="s">
        <v>223</v>
      </c>
      <c r="B82" s="72" t="s">
        <v>44</v>
      </c>
      <c r="C82" s="72">
        <v>8</v>
      </c>
      <c r="D82" s="36" t="s">
        <v>764</v>
      </c>
      <c r="E82" s="36" t="s">
        <v>530</v>
      </c>
      <c r="F82" s="14" t="s">
        <v>4</v>
      </c>
      <c r="G82" s="167"/>
      <c r="H82" s="13">
        <f>KORISNICI!H91</f>
        <v>0</v>
      </c>
      <c r="I82" s="13">
        <f t="shared" si="10"/>
        <v>0</v>
      </c>
    </row>
    <row r="83" spans="1:9" ht="25.5" x14ac:dyDescent="0.25">
      <c r="A83" s="64" t="s">
        <v>224</v>
      </c>
      <c r="B83" s="72" t="s">
        <v>44</v>
      </c>
      <c r="C83" s="72">
        <v>9</v>
      </c>
      <c r="D83" s="36" t="s">
        <v>766</v>
      </c>
      <c r="E83" s="36" t="s">
        <v>531</v>
      </c>
      <c r="F83" s="14" t="s">
        <v>7</v>
      </c>
      <c r="G83" s="167"/>
      <c r="H83" s="13">
        <f>KORISNICI!H92</f>
        <v>1320</v>
      </c>
      <c r="I83" s="13">
        <f t="shared" si="10"/>
        <v>0</v>
      </c>
    </row>
    <row r="84" spans="1:9" ht="25.5" x14ac:dyDescent="0.25">
      <c r="A84" s="64" t="s">
        <v>225</v>
      </c>
      <c r="B84" s="72" t="s">
        <v>44</v>
      </c>
      <c r="C84" s="72">
        <v>10</v>
      </c>
      <c r="D84" s="36" t="s">
        <v>768</v>
      </c>
      <c r="E84" s="36" t="s">
        <v>532</v>
      </c>
      <c r="F84" s="14" t="s">
        <v>16</v>
      </c>
      <c r="G84" s="164" t="s">
        <v>16</v>
      </c>
      <c r="H84" s="13" t="s">
        <v>16</v>
      </c>
      <c r="I84" s="13" t="s">
        <v>16</v>
      </c>
    </row>
    <row r="85" spans="1:9" x14ac:dyDescent="0.25">
      <c r="A85" s="64" t="s">
        <v>226</v>
      </c>
      <c r="B85" s="74"/>
      <c r="C85" s="74" t="s">
        <v>22</v>
      </c>
      <c r="D85" s="34" t="s">
        <v>8</v>
      </c>
      <c r="E85" s="34" t="s">
        <v>533</v>
      </c>
      <c r="F85" s="14" t="s">
        <v>7</v>
      </c>
      <c r="G85" s="167"/>
      <c r="H85" s="13">
        <f>KORISNICI!H94</f>
        <v>1170</v>
      </c>
      <c r="I85" s="13">
        <f t="shared" ref="I85:I86" si="11">G85*H85</f>
        <v>0</v>
      </c>
    </row>
    <row r="86" spans="1:9" x14ac:dyDescent="0.25">
      <c r="A86" s="64" t="s">
        <v>227</v>
      </c>
      <c r="B86" s="74"/>
      <c r="C86" s="74" t="s">
        <v>49</v>
      </c>
      <c r="D86" s="34" t="s">
        <v>14</v>
      </c>
      <c r="E86" s="34" t="s">
        <v>534</v>
      </c>
      <c r="F86" s="14" t="s">
        <v>7</v>
      </c>
      <c r="G86" s="167"/>
      <c r="H86" s="13">
        <f>KORISNICI!H95</f>
        <v>0</v>
      </c>
      <c r="I86" s="13">
        <f t="shared" si="11"/>
        <v>0</v>
      </c>
    </row>
    <row r="87" spans="1:9" x14ac:dyDescent="0.25">
      <c r="A87" s="76"/>
      <c r="B87" s="77"/>
      <c r="C87" s="77"/>
      <c r="D87" s="54"/>
      <c r="E87" s="51"/>
      <c r="F87" s="28"/>
      <c r="G87" s="165"/>
      <c r="H87" s="62"/>
      <c r="I87" s="62"/>
    </row>
    <row r="88" spans="1:9" x14ac:dyDescent="0.25">
      <c r="A88" s="146" t="s">
        <v>228</v>
      </c>
      <c r="B88" s="150" t="s">
        <v>24</v>
      </c>
      <c r="C88" s="150"/>
      <c r="D88" s="151" t="s">
        <v>32</v>
      </c>
      <c r="E88" s="148" t="s">
        <v>595</v>
      </c>
      <c r="F88" s="152"/>
      <c r="G88" s="168"/>
      <c r="H88" s="153"/>
      <c r="I88" s="153"/>
    </row>
    <row r="89" spans="1:9" ht="25.5" x14ac:dyDescent="0.25">
      <c r="A89" s="64" t="s">
        <v>229</v>
      </c>
      <c r="B89" s="72" t="s">
        <v>24</v>
      </c>
      <c r="C89" s="72">
        <v>1</v>
      </c>
      <c r="D89" s="36" t="s">
        <v>770</v>
      </c>
      <c r="E89" s="36" t="s">
        <v>535</v>
      </c>
      <c r="F89" s="14" t="s">
        <v>16</v>
      </c>
      <c r="G89" s="164" t="s">
        <v>16</v>
      </c>
      <c r="H89" s="13" t="s">
        <v>16</v>
      </c>
      <c r="I89" s="13" t="s">
        <v>16</v>
      </c>
    </row>
    <row r="90" spans="1:9" x14ac:dyDescent="0.25">
      <c r="A90" s="64" t="s">
        <v>230</v>
      </c>
      <c r="B90" s="74"/>
      <c r="C90" s="74" t="s">
        <v>22</v>
      </c>
      <c r="D90" s="34" t="s">
        <v>10</v>
      </c>
      <c r="E90" s="34" t="s">
        <v>536</v>
      </c>
      <c r="F90" s="14" t="s">
        <v>7</v>
      </c>
      <c r="G90" s="167"/>
      <c r="H90" s="13">
        <f>KORISNICI!H99</f>
        <v>222</v>
      </c>
      <c r="I90" s="13">
        <f t="shared" ref="I90:I96" si="12">G90*H90</f>
        <v>0</v>
      </c>
    </row>
    <row r="91" spans="1:9" x14ac:dyDescent="0.25">
      <c r="A91" s="64" t="s">
        <v>231</v>
      </c>
      <c r="B91" s="74"/>
      <c r="C91" s="74" t="s">
        <v>49</v>
      </c>
      <c r="D91" s="34" t="s">
        <v>11</v>
      </c>
      <c r="E91" s="34" t="s">
        <v>537</v>
      </c>
      <c r="F91" s="14" t="s">
        <v>7</v>
      </c>
      <c r="G91" s="167"/>
      <c r="H91" s="13">
        <f>KORISNICI!H100</f>
        <v>1830</v>
      </c>
      <c r="I91" s="13">
        <f t="shared" si="12"/>
        <v>0</v>
      </c>
    </row>
    <row r="92" spans="1:9" x14ac:dyDescent="0.25">
      <c r="A92" s="64" t="s">
        <v>232</v>
      </c>
      <c r="B92" s="74"/>
      <c r="C92" s="74" t="s">
        <v>50</v>
      </c>
      <c r="D92" s="34" t="s">
        <v>12</v>
      </c>
      <c r="E92" s="34" t="s">
        <v>538</v>
      </c>
      <c r="F92" s="14" t="s">
        <v>7</v>
      </c>
      <c r="G92" s="167"/>
      <c r="H92" s="13">
        <f>KORISNICI!H101</f>
        <v>0</v>
      </c>
      <c r="I92" s="13">
        <f t="shared" si="12"/>
        <v>0</v>
      </c>
    </row>
    <row r="93" spans="1:9" x14ac:dyDescent="0.25">
      <c r="A93" s="64" t="s">
        <v>233</v>
      </c>
      <c r="B93" s="74"/>
      <c r="C93" s="74" t="s">
        <v>23</v>
      </c>
      <c r="D93" s="34" t="s">
        <v>13</v>
      </c>
      <c r="E93" s="34" t="s">
        <v>539</v>
      </c>
      <c r="F93" s="14" t="s">
        <v>7</v>
      </c>
      <c r="G93" s="167"/>
      <c r="H93" s="13">
        <f>KORISNICI!H102</f>
        <v>0</v>
      </c>
      <c r="I93" s="13">
        <f t="shared" si="12"/>
        <v>0</v>
      </c>
    </row>
    <row r="94" spans="1:9" ht="51" x14ac:dyDescent="0.25">
      <c r="A94" s="64" t="s">
        <v>234</v>
      </c>
      <c r="B94" s="72" t="s">
        <v>24</v>
      </c>
      <c r="C94" s="72">
        <v>2</v>
      </c>
      <c r="D94" s="36" t="s">
        <v>772</v>
      </c>
      <c r="E94" s="36" t="s">
        <v>540</v>
      </c>
      <c r="F94" s="14" t="s">
        <v>4</v>
      </c>
      <c r="G94" s="167"/>
      <c r="H94" s="13">
        <f>KORISNICI!H103</f>
        <v>25260</v>
      </c>
      <c r="I94" s="13">
        <f t="shared" si="12"/>
        <v>0</v>
      </c>
    </row>
    <row r="95" spans="1:9" ht="38.25" x14ac:dyDescent="0.25">
      <c r="A95" s="64" t="s">
        <v>235</v>
      </c>
      <c r="B95" s="72" t="s">
        <v>24</v>
      </c>
      <c r="C95" s="72">
        <v>3</v>
      </c>
      <c r="D95" s="36" t="s">
        <v>774</v>
      </c>
      <c r="E95" s="36" t="s">
        <v>541</v>
      </c>
      <c r="F95" s="14" t="s">
        <v>7</v>
      </c>
      <c r="G95" s="167"/>
      <c r="H95" s="13">
        <f>KORISNICI!H104</f>
        <v>2100</v>
      </c>
      <c r="I95" s="13">
        <f t="shared" si="12"/>
        <v>0</v>
      </c>
    </row>
    <row r="96" spans="1:9" ht="38.25" x14ac:dyDescent="0.25">
      <c r="A96" s="64" t="s">
        <v>236</v>
      </c>
      <c r="B96" s="72" t="s">
        <v>24</v>
      </c>
      <c r="C96" s="72">
        <v>4</v>
      </c>
      <c r="D96" s="36" t="s">
        <v>776</v>
      </c>
      <c r="E96" s="36" t="s">
        <v>542</v>
      </c>
      <c r="F96" s="14" t="s">
        <v>4</v>
      </c>
      <c r="G96" s="167"/>
      <c r="H96" s="13">
        <f>KORISNICI!H105</f>
        <v>550</v>
      </c>
      <c r="I96" s="13">
        <f t="shared" si="12"/>
        <v>0</v>
      </c>
    </row>
    <row r="97" spans="1:9" ht="38.25" x14ac:dyDescent="0.25">
      <c r="A97" s="64" t="s">
        <v>237</v>
      </c>
      <c r="B97" s="72" t="s">
        <v>24</v>
      </c>
      <c r="C97" s="72">
        <v>5</v>
      </c>
      <c r="D97" s="36" t="s">
        <v>778</v>
      </c>
      <c r="E97" s="36" t="s">
        <v>543</v>
      </c>
      <c r="F97" s="14" t="s">
        <v>16</v>
      </c>
      <c r="G97" s="164" t="s">
        <v>16</v>
      </c>
      <c r="H97" s="13" t="s">
        <v>16</v>
      </c>
      <c r="I97" s="13" t="s">
        <v>16</v>
      </c>
    </row>
    <row r="98" spans="1:9" x14ac:dyDescent="0.25">
      <c r="A98" s="64" t="s">
        <v>238</v>
      </c>
      <c r="B98" s="74"/>
      <c r="C98" s="74" t="s">
        <v>22</v>
      </c>
      <c r="D98" s="34" t="s">
        <v>102</v>
      </c>
      <c r="E98" s="34" t="s">
        <v>544</v>
      </c>
      <c r="F98" s="14" t="s">
        <v>4</v>
      </c>
      <c r="G98" s="167"/>
      <c r="H98" s="13">
        <f>KORISNICI!H107</f>
        <v>6800</v>
      </c>
      <c r="I98" s="13">
        <f t="shared" ref="I98:I102" si="13">G98*H98</f>
        <v>0</v>
      </c>
    </row>
    <row r="99" spans="1:9" x14ac:dyDescent="0.25">
      <c r="A99" s="64" t="s">
        <v>239</v>
      </c>
      <c r="B99" s="74"/>
      <c r="C99" s="74" t="s">
        <v>49</v>
      </c>
      <c r="D99" s="34" t="s">
        <v>101</v>
      </c>
      <c r="E99" s="34" t="s">
        <v>545</v>
      </c>
      <c r="F99" s="14" t="s">
        <v>4</v>
      </c>
      <c r="G99" s="167"/>
      <c r="H99" s="13">
        <f>KORISNICI!H108</f>
        <v>0</v>
      </c>
      <c r="I99" s="13">
        <f t="shared" si="13"/>
        <v>0</v>
      </c>
    </row>
    <row r="100" spans="1:9" x14ac:dyDescent="0.25">
      <c r="A100" s="64" t="s">
        <v>240</v>
      </c>
      <c r="B100" s="74"/>
      <c r="C100" s="74" t="s">
        <v>50</v>
      </c>
      <c r="D100" s="34" t="s">
        <v>103</v>
      </c>
      <c r="E100" s="34" t="s">
        <v>546</v>
      </c>
      <c r="F100" s="14" t="s">
        <v>4</v>
      </c>
      <c r="G100" s="167"/>
      <c r="H100" s="13">
        <f>KORISNICI!H109</f>
        <v>0</v>
      </c>
      <c r="I100" s="13">
        <f t="shared" si="13"/>
        <v>0</v>
      </c>
    </row>
    <row r="101" spans="1:9" x14ac:dyDescent="0.25">
      <c r="A101" s="64" t="s">
        <v>241</v>
      </c>
      <c r="B101" s="74"/>
      <c r="C101" s="74" t="s">
        <v>23</v>
      </c>
      <c r="D101" s="34" t="s">
        <v>104</v>
      </c>
      <c r="E101" s="34" t="s">
        <v>547</v>
      </c>
      <c r="F101" s="14" t="s">
        <v>4</v>
      </c>
      <c r="G101" s="167"/>
      <c r="H101" s="13">
        <f>KORISNICI!H110</f>
        <v>0</v>
      </c>
      <c r="I101" s="13">
        <f t="shared" si="13"/>
        <v>0</v>
      </c>
    </row>
    <row r="102" spans="1:9" x14ac:dyDescent="0.25">
      <c r="A102" s="64" t="s">
        <v>242</v>
      </c>
      <c r="B102" s="74"/>
      <c r="C102" s="74" t="s">
        <v>52</v>
      </c>
      <c r="D102" s="34" t="s">
        <v>105</v>
      </c>
      <c r="E102" s="34" t="s">
        <v>548</v>
      </c>
      <c r="F102" s="14" t="s">
        <v>4</v>
      </c>
      <c r="G102" s="167"/>
      <c r="H102" s="13">
        <f>KORISNICI!H111</f>
        <v>1075</v>
      </c>
      <c r="I102" s="13">
        <f t="shared" si="13"/>
        <v>0</v>
      </c>
    </row>
    <row r="103" spans="1:9" x14ac:dyDescent="0.25">
      <c r="A103" s="67"/>
      <c r="B103" s="68"/>
      <c r="C103" s="68"/>
      <c r="D103" s="51"/>
      <c r="E103" s="51"/>
      <c r="F103" s="28"/>
      <c r="G103" s="165"/>
      <c r="H103" s="62"/>
      <c r="I103" s="62"/>
    </row>
    <row r="104" spans="1:9" x14ac:dyDescent="0.25">
      <c r="A104" s="146" t="s">
        <v>243</v>
      </c>
      <c r="B104" s="147" t="s">
        <v>33</v>
      </c>
      <c r="C104" s="147"/>
      <c r="D104" s="148" t="s">
        <v>18</v>
      </c>
      <c r="E104" s="148" t="s">
        <v>596</v>
      </c>
      <c r="F104" s="149"/>
      <c r="G104" s="166"/>
      <c r="H104" s="60"/>
      <c r="I104" s="60"/>
    </row>
    <row r="105" spans="1:9" ht="38.25" x14ac:dyDescent="0.25">
      <c r="A105" s="64" t="s">
        <v>244</v>
      </c>
      <c r="B105" s="69" t="s">
        <v>33</v>
      </c>
      <c r="C105" s="69">
        <v>1</v>
      </c>
      <c r="D105" s="36" t="s">
        <v>780</v>
      </c>
      <c r="E105" s="36" t="s">
        <v>549</v>
      </c>
      <c r="F105" s="10" t="s">
        <v>4</v>
      </c>
      <c r="G105" s="167"/>
      <c r="H105" s="13">
        <f>KORISNICI!H114</f>
        <v>126</v>
      </c>
      <c r="I105" s="13">
        <f t="shared" ref="I105:I108" si="14">G105*H105</f>
        <v>0</v>
      </c>
    </row>
    <row r="106" spans="1:9" ht="38.25" x14ac:dyDescent="0.25">
      <c r="A106" s="64" t="s">
        <v>245</v>
      </c>
      <c r="B106" s="69" t="s">
        <v>33</v>
      </c>
      <c r="C106" s="69">
        <v>2</v>
      </c>
      <c r="D106" s="36" t="s">
        <v>782</v>
      </c>
      <c r="E106" s="36" t="s">
        <v>550</v>
      </c>
      <c r="F106" s="10" t="s">
        <v>4</v>
      </c>
      <c r="G106" s="167"/>
      <c r="H106" s="13">
        <f>KORISNICI!H115</f>
        <v>0</v>
      </c>
      <c r="I106" s="13">
        <f t="shared" si="14"/>
        <v>0</v>
      </c>
    </row>
    <row r="107" spans="1:9" x14ac:dyDescent="0.25">
      <c r="A107" s="64" t="s">
        <v>246</v>
      </c>
      <c r="B107" s="69" t="s">
        <v>33</v>
      </c>
      <c r="C107" s="72">
        <v>3</v>
      </c>
      <c r="D107" s="36" t="s">
        <v>784</v>
      </c>
      <c r="E107" s="34" t="s">
        <v>551</v>
      </c>
      <c r="F107" s="14" t="s">
        <v>7</v>
      </c>
      <c r="G107" s="167"/>
      <c r="H107" s="13">
        <f>KORISNICI!H116</f>
        <v>0</v>
      </c>
      <c r="I107" s="13">
        <f t="shared" si="14"/>
        <v>0</v>
      </c>
    </row>
    <row r="108" spans="1:9" ht="38.25" x14ac:dyDescent="0.25">
      <c r="A108" s="64" t="s">
        <v>247</v>
      </c>
      <c r="B108" s="69" t="s">
        <v>33</v>
      </c>
      <c r="C108" s="69">
        <v>4</v>
      </c>
      <c r="D108" s="36" t="s">
        <v>786</v>
      </c>
      <c r="E108" s="36" t="s">
        <v>552</v>
      </c>
      <c r="F108" s="10" t="s">
        <v>7</v>
      </c>
      <c r="G108" s="167"/>
      <c r="H108" s="13">
        <f>KORISNICI!H117</f>
        <v>240</v>
      </c>
      <c r="I108" s="13">
        <f t="shared" si="14"/>
        <v>0</v>
      </c>
    </row>
    <row r="109" spans="1:9" x14ac:dyDescent="0.25">
      <c r="A109" s="67"/>
      <c r="B109" s="68"/>
      <c r="C109" s="68"/>
      <c r="D109" s="51"/>
      <c r="E109" s="51"/>
      <c r="F109" s="28"/>
      <c r="G109" s="165"/>
      <c r="H109" s="62"/>
      <c r="I109" s="62"/>
    </row>
    <row r="110" spans="1:9" x14ac:dyDescent="0.25">
      <c r="A110" s="146" t="s">
        <v>248</v>
      </c>
      <c r="B110" s="147" t="s">
        <v>41</v>
      </c>
      <c r="C110" s="147"/>
      <c r="D110" s="151" t="s">
        <v>416</v>
      </c>
      <c r="E110" s="148" t="s">
        <v>597</v>
      </c>
      <c r="F110" s="154"/>
      <c r="G110" s="169"/>
      <c r="H110" s="155"/>
      <c r="I110" s="155"/>
    </row>
    <row r="111" spans="1:9" ht="51" x14ac:dyDescent="0.25">
      <c r="A111" s="64" t="s">
        <v>249</v>
      </c>
      <c r="B111" s="69" t="s">
        <v>41</v>
      </c>
      <c r="C111" s="69">
        <v>1</v>
      </c>
      <c r="D111" s="33" t="s">
        <v>788</v>
      </c>
      <c r="E111" s="33" t="s">
        <v>553</v>
      </c>
      <c r="F111" s="10" t="s">
        <v>16</v>
      </c>
      <c r="G111" s="164" t="s">
        <v>16</v>
      </c>
      <c r="H111" s="13" t="s">
        <v>16</v>
      </c>
      <c r="I111" s="13" t="s">
        <v>16</v>
      </c>
    </row>
    <row r="112" spans="1:9" x14ac:dyDescent="0.25">
      <c r="A112" s="64" t="s">
        <v>250</v>
      </c>
      <c r="B112" s="70"/>
      <c r="C112" s="70" t="s">
        <v>22</v>
      </c>
      <c r="D112" s="32" t="s">
        <v>107</v>
      </c>
      <c r="E112" s="32" t="s">
        <v>554</v>
      </c>
      <c r="F112" s="10" t="s">
        <v>477</v>
      </c>
      <c r="G112" s="167"/>
      <c r="H112" s="13">
        <f>KORISNICI!H121</f>
        <v>3</v>
      </c>
      <c r="I112" s="13">
        <f t="shared" ref="I112:I115" si="15">G112*H112</f>
        <v>0</v>
      </c>
    </row>
    <row r="113" spans="1:9" x14ac:dyDescent="0.25">
      <c r="A113" s="64" t="s">
        <v>251</v>
      </c>
      <c r="B113" s="70"/>
      <c r="C113" s="70" t="s">
        <v>49</v>
      </c>
      <c r="D113" s="32" t="s">
        <v>106</v>
      </c>
      <c r="E113" s="32" t="s">
        <v>555</v>
      </c>
      <c r="F113" s="10" t="s">
        <v>477</v>
      </c>
      <c r="G113" s="167"/>
      <c r="H113" s="13">
        <f>KORISNICI!H122</f>
        <v>3</v>
      </c>
      <c r="I113" s="13">
        <f t="shared" si="15"/>
        <v>0</v>
      </c>
    </row>
    <row r="114" spans="1:9" x14ac:dyDescent="0.25">
      <c r="A114" s="64" t="s">
        <v>252</v>
      </c>
      <c r="B114" s="70"/>
      <c r="C114" s="70" t="s">
        <v>50</v>
      </c>
      <c r="D114" s="6" t="s">
        <v>108</v>
      </c>
      <c r="E114" s="6" t="s">
        <v>556</v>
      </c>
      <c r="F114" s="10" t="s">
        <v>477</v>
      </c>
      <c r="G114" s="167"/>
      <c r="H114" s="13">
        <f>KORISNICI!H123</f>
        <v>5</v>
      </c>
      <c r="I114" s="13">
        <f t="shared" si="15"/>
        <v>0</v>
      </c>
    </row>
    <row r="115" spans="1:9" x14ac:dyDescent="0.25">
      <c r="A115" s="64" t="s">
        <v>253</v>
      </c>
      <c r="B115" s="70"/>
      <c r="C115" s="70" t="s">
        <v>23</v>
      </c>
      <c r="D115" s="6" t="s">
        <v>109</v>
      </c>
      <c r="E115" s="6" t="s">
        <v>557</v>
      </c>
      <c r="F115" s="10" t="s">
        <v>477</v>
      </c>
      <c r="G115" s="167"/>
      <c r="H115" s="13">
        <f>KORISNICI!H124</f>
        <v>8</v>
      </c>
      <c r="I115" s="13">
        <f t="shared" si="15"/>
        <v>0</v>
      </c>
    </row>
    <row r="116" spans="1:9" ht="51" x14ac:dyDescent="0.25">
      <c r="A116" s="64" t="s">
        <v>254</v>
      </c>
      <c r="B116" s="69" t="s">
        <v>41</v>
      </c>
      <c r="C116" s="69">
        <v>2</v>
      </c>
      <c r="D116" s="36" t="s">
        <v>790</v>
      </c>
      <c r="E116" s="36" t="s">
        <v>558</v>
      </c>
      <c r="F116" s="10" t="s">
        <v>16</v>
      </c>
      <c r="G116" s="164" t="s">
        <v>16</v>
      </c>
      <c r="H116" s="13" t="s">
        <v>16</v>
      </c>
      <c r="I116" s="13" t="s">
        <v>16</v>
      </c>
    </row>
    <row r="117" spans="1:9" x14ac:dyDescent="0.25">
      <c r="A117" s="64" t="s">
        <v>255</v>
      </c>
      <c r="B117" s="70"/>
      <c r="C117" s="70" t="s">
        <v>22</v>
      </c>
      <c r="D117" s="35" t="s">
        <v>157</v>
      </c>
      <c r="E117" s="35" t="s">
        <v>559</v>
      </c>
      <c r="F117" s="10" t="s">
        <v>477</v>
      </c>
      <c r="G117" s="167"/>
      <c r="H117" s="13">
        <f>KORISNICI!H126</f>
        <v>24</v>
      </c>
      <c r="I117" s="13">
        <f t="shared" ref="I117:I128" si="16">G117*H117</f>
        <v>0</v>
      </c>
    </row>
    <row r="118" spans="1:9" x14ac:dyDescent="0.25">
      <c r="A118" s="64" t="s">
        <v>256</v>
      </c>
      <c r="B118" s="70"/>
      <c r="C118" s="128" t="s">
        <v>49</v>
      </c>
      <c r="D118" s="35" t="s">
        <v>158</v>
      </c>
      <c r="E118" s="35" t="s">
        <v>560</v>
      </c>
      <c r="F118" s="10" t="s">
        <v>477</v>
      </c>
      <c r="G118" s="167"/>
      <c r="H118" s="13">
        <f>KORISNICI!H127</f>
        <v>3</v>
      </c>
      <c r="I118" s="13">
        <f t="shared" si="16"/>
        <v>0</v>
      </c>
    </row>
    <row r="119" spans="1:9" x14ac:dyDescent="0.25">
      <c r="A119" s="64" t="s">
        <v>257</v>
      </c>
      <c r="B119" s="70"/>
      <c r="C119" s="70" t="s">
        <v>50</v>
      </c>
      <c r="D119" s="35" t="s">
        <v>156</v>
      </c>
      <c r="E119" s="35" t="s">
        <v>561</v>
      </c>
      <c r="F119" s="10" t="s">
        <v>477</v>
      </c>
      <c r="G119" s="167"/>
      <c r="H119" s="13">
        <f>KORISNICI!H128</f>
        <v>9</v>
      </c>
      <c r="I119" s="13">
        <f t="shared" si="16"/>
        <v>0</v>
      </c>
    </row>
    <row r="120" spans="1:9" x14ac:dyDescent="0.25">
      <c r="A120" s="64" t="s">
        <v>258</v>
      </c>
      <c r="B120" s="70"/>
      <c r="C120" s="70" t="s">
        <v>23</v>
      </c>
      <c r="D120" s="35" t="s">
        <v>155</v>
      </c>
      <c r="E120" s="35" t="s">
        <v>562</v>
      </c>
      <c r="F120" s="10" t="s">
        <v>477</v>
      </c>
      <c r="G120" s="167"/>
      <c r="H120" s="13">
        <f>KORISNICI!H129</f>
        <v>2</v>
      </c>
      <c r="I120" s="13">
        <f t="shared" si="16"/>
        <v>0</v>
      </c>
    </row>
    <row r="121" spans="1:9" x14ac:dyDescent="0.25">
      <c r="A121" s="64" t="s">
        <v>259</v>
      </c>
      <c r="B121" s="70"/>
      <c r="C121" s="70" t="s">
        <v>52</v>
      </c>
      <c r="D121" s="35" t="s">
        <v>141</v>
      </c>
      <c r="E121" s="35" t="s">
        <v>563</v>
      </c>
      <c r="F121" s="10" t="s">
        <v>477</v>
      </c>
      <c r="G121" s="167"/>
      <c r="H121" s="13">
        <f>KORISNICI!H130</f>
        <v>1</v>
      </c>
      <c r="I121" s="13">
        <f t="shared" si="16"/>
        <v>0</v>
      </c>
    </row>
    <row r="122" spans="1:9" x14ac:dyDescent="0.25">
      <c r="A122" s="64" t="s">
        <v>260</v>
      </c>
      <c r="B122" s="70"/>
      <c r="C122" s="70" t="s">
        <v>24</v>
      </c>
      <c r="D122" s="35" t="s">
        <v>120</v>
      </c>
      <c r="E122" s="35" t="s">
        <v>564</v>
      </c>
      <c r="F122" s="10" t="s">
        <v>477</v>
      </c>
      <c r="G122" s="167"/>
      <c r="H122" s="13">
        <f>KORISNICI!H131</f>
        <v>2</v>
      </c>
      <c r="I122" s="13">
        <f t="shared" si="16"/>
        <v>0</v>
      </c>
    </row>
    <row r="123" spans="1:9" x14ac:dyDescent="0.25">
      <c r="A123" s="64" t="s">
        <v>261</v>
      </c>
      <c r="B123" s="70"/>
      <c r="C123" s="70" t="s">
        <v>93</v>
      </c>
      <c r="D123" s="35" t="s">
        <v>149</v>
      </c>
      <c r="E123" s="35" t="s">
        <v>565</v>
      </c>
      <c r="F123" s="10" t="s">
        <v>477</v>
      </c>
      <c r="G123" s="167"/>
      <c r="H123" s="13">
        <f>KORISNICI!H132</f>
        <v>11</v>
      </c>
      <c r="I123" s="13">
        <f t="shared" si="16"/>
        <v>0</v>
      </c>
    </row>
    <row r="124" spans="1:9" x14ac:dyDescent="0.25">
      <c r="A124" s="64" t="s">
        <v>262</v>
      </c>
      <c r="B124" s="70"/>
      <c r="C124" s="70" t="s">
        <v>33</v>
      </c>
      <c r="D124" s="35" t="s">
        <v>150</v>
      </c>
      <c r="E124" s="35" t="s">
        <v>566</v>
      </c>
      <c r="F124" s="10" t="s">
        <v>477</v>
      </c>
      <c r="G124" s="167"/>
      <c r="H124" s="13">
        <f>KORISNICI!H133</f>
        <v>12</v>
      </c>
      <c r="I124" s="13">
        <f t="shared" si="16"/>
        <v>0</v>
      </c>
    </row>
    <row r="125" spans="1:9" x14ac:dyDescent="0.25">
      <c r="A125" s="64" t="s">
        <v>263</v>
      </c>
      <c r="B125" s="70"/>
      <c r="C125" s="70" t="s">
        <v>153</v>
      </c>
      <c r="D125" s="34" t="s">
        <v>0</v>
      </c>
      <c r="E125" s="34" t="s">
        <v>567</v>
      </c>
      <c r="F125" s="10" t="s">
        <v>477</v>
      </c>
      <c r="G125" s="167"/>
      <c r="H125" s="13">
        <f>KORISNICI!H134</f>
        <v>4</v>
      </c>
      <c r="I125" s="13">
        <f t="shared" si="16"/>
        <v>0</v>
      </c>
    </row>
    <row r="126" spans="1:9" x14ac:dyDescent="0.25">
      <c r="A126" s="64" t="s">
        <v>264</v>
      </c>
      <c r="B126" s="70"/>
      <c r="C126" s="70" t="s">
        <v>154</v>
      </c>
      <c r="D126" s="34" t="s">
        <v>1</v>
      </c>
      <c r="E126" s="34" t="s">
        <v>568</v>
      </c>
      <c r="F126" s="10" t="s">
        <v>477</v>
      </c>
      <c r="G126" s="167"/>
      <c r="H126" s="13">
        <f>KORISNICI!H135</f>
        <v>13</v>
      </c>
      <c r="I126" s="13">
        <f t="shared" si="16"/>
        <v>0</v>
      </c>
    </row>
    <row r="127" spans="1:9" x14ac:dyDescent="0.25">
      <c r="A127" s="64" t="s">
        <v>265</v>
      </c>
      <c r="B127" s="70"/>
      <c r="C127" s="70" t="s">
        <v>40</v>
      </c>
      <c r="D127" s="34" t="s">
        <v>151</v>
      </c>
      <c r="E127" s="34" t="s">
        <v>569</v>
      </c>
      <c r="F127" s="10" t="s">
        <v>477</v>
      </c>
      <c r="G127" s="167"/>
      <c r="H127" s="13">
        <f>KORISNICI!H136</f>
        <v>7</v>
      </c>
      <c r="I127" s="13">
        <f t="shared" si="16"/>
        <v>0</v>
      </c>
    </row>
    <row r="128" spans="1:9" x14ac:dyDescent="0.25">
      <c r="A128" s="64" t="s">
        <v>266</v>
      </c>
      <c r="B128" s="70"/>
      <c r="C128" s="128" t="s">
        <v>159</v>
      </c>
      <c r="D128" s="34" t="s">
        <v>152</v>
      </c>
      <c r="E128" s="34" t="s">
        <v>570</v>
      </c>
      <c r="F128" s="10" t="s">
        <v>477</v>
      </c>
      <c r="G128" s="167"/>
      <c r="H128" s="13">
        <f>KORISNICI!H137</f>
        <v>6</v>
      </c>
      <c r="I128" s="13">
        <f t="shared" si="16"/>
        <v>0</v>
      </c>
    </row>
    <row r="129" spans="1:9" ht="25.5" x14ac:dyDescent="0.25">
      <c r="A129" s="64" t="s">
        <v>267</v>
      </c>
      <c r="B129" s="75" t="s">
        <v>41</v>
      </c>
      <c r="C129" s="75">
        <v>3</v>
      </c>
      <c r="D129" s="36" t="s">
        <v>160</v>
      </c>
      <c r="E129" s="36" t="s">
        <v>571</v>
      </c>
      <c r="F129" s="10" t="s">
        <v>16</v>
      </c>
      <c r="G129" s="164" t="s">
        <v>16</v>
      </c>
      <c r="H129" s="13" t="s">
        <v>16</v>
      </c>
      <c r="I129" s="13" t="s">
        <v>16</v>
      </c>
    </row>
    <row r="130" spans="1:9" x14ac:dyDescent="0.25">
      <c r="A130" s="64" t="s">
        <v>268</v>
      </c>
      <c r="B130" s="70"/>
      <c r="C130" s="78" t="s">
        <v>22</v>
      </c>
      <c r="D130" s="42" t="s">
        <v>161</v>
      </c>
      <c r="E130" s="42" t="s">
        <v>572</v>
      </c>
      <c r="F130" s="10" t="s">
        <v>477</v>
      </c>
      <c r="G130" s="167"/>
      <c r="H130" s="13">
        <f>KORISNICI!H139</f>
        <v>2</v>
      </c>
      <c r="I130" s="13">
        <f t="shared" ref="I130:I132" si="17">G130*H130</f>
        <v>0</v>
      </c>
    </row>
    <row r="131" spans="1:9" x14ac:dyDescent="0.25">
      <c r="A131" s="64" t="s">
        <v>269</v>
      </c>
      <c r="B131" s="70"/>
      <c r="C131" s="78" t="s">
        <v>49</v>
      </c>
      <c r="D131" s="42" t="s">
        <v>162</v>
      </c>
      <c r="E131" s="42" t="s">
        <v>573</v>
      </c>
      <c r="F131" s="10" t="s">
        <v>477</v>
      </c>
      <c r="G131" s="167"/>
      <c r="H131" s="13">
        <f>KORISNICI!H140</f>
        <v>0</v>
      </c>
      <c r="I131" s="13">
        <f t="shared" si="17"/>
        <v>0</v>
      </c>
    </row>
    <row r="132" spans="1:9" x14ac:dyDescent="0.25">
      <c r="A132" s="64" t="s">
        <v>270</v>
      </c>
      <c r="B132" s="70"/>
      <c r="C132" s="78" t="s">
        <v>50</v>
      </c>
      <c r="D132" s="42" t="s">
        <v>163</v>
      </c>
      <c r="E132" s="42" t="s">
        <v>574</v>
      </c>
      <c r="F132" s="10" t="s">
        <v>477</v>
      </c>
      <c r="G132" s="167"/>
      <c r="H132" s="13">
        <f>KORISNICI!H141</f>
        <v>6</v>
      </c>
      <c r="I132" s="13">
        <f t="shared" si="17"/>
        <v>0</v>
      </c>
    </row>
    <row r="133" spans="1:9" ht="51" x14ac:dyDescent="0.25">
      <c r="A133" s="64" t="s">
        <v>271</v>
      </c>
      <c r="B133" s="69" t="s">
        <v>41</v>
      </c>
      <c r="C133" s="69">
        <v>4</v>
      </c>
      <c r="D133" s="33" t="s">
        <v>792</v>
      </c>
      <c r="E133" s="33" t="s">
        <v>575</v>
      </c>
      <c r="F133" s="10" t="s">
        <v>16</v>
      </c>
      <c r="G133" s="164" t="s">
        <v>16</v>
      </c>
      <c r="H133" s="13" t="s">
        <v>16</v>
      </c>
      <c r="I133" s="13" t="s">
        <v>16</v>
      </c>
    </row>
    <row r="134" spans="1:9" x14ac:dyDescent="0.25">
      <c r="A134" s="64" t="s">
        <v>272</v>
      </c>
      <c r="B134" s="70"/>
      <c r="C134" s="70" t="s">
        <v>22</v>
      </c>
      <c r="D134" s="32" t="s">
        <v>110</v>
      </c>
      <c r="E134" s="32" t="s">
        <v>576</v>
      </c>
      <c r="F134" s="10" t="s">
        <v>477</v>
      </c>
      <c r="G134" s="167"/>
      <c r="H134" s="13">
        <f>KORISNICI!H143</f>
        <v>4</v>
      </c>
      <c r="I134" s="13">
        <f t="shared" ref="I134:I136" si="18">G134*H134</f>
        <v>0</v>
      </c>
    </row>
    <row r="135" spans="1:9" x14ac:dyDescent="0.25">
      <c r="A135" s="64" t="s">
        <v>273</v>
      </c>
      <c r="B135" s="70"/>
      <c r="C135" s="70" t="s">
        <v>49</v>
      </c>
      <c r="D135" s="32" t="s">
        <v>111</v>
      </c>
      <c r="E135" s="32" t="s">
        <v>577</v>
      </c>
      <c r="F135" s="10" t="s">
        <v>477</v>
      </c>
      <c r="G135" s="167"/>
      <c r="H135" s="13">
        <f>KORISNICI!H144</f>
        <v>3</v>
      </c>
      <c r="I135" s="13">
        <f t="shared" si="18"/>
        <v>0</v>
      </c>
    </row>
    <row r="136" spans="1:9" x14ac:dyDescent="0.25">
      <c r="A136" s="64" t="s">
        <v>274</v>
      </c>
      <c r="B136" s="70"/>
      <c r="C136" s="70" t="s">
        <v>50</v>
      </c>
      <c r="D136" s="32" t="s">
        <v>2</v>
      </c>
      <c r="E136" s="32" t="s">
        <v>578</v>
      </c>
      <c r="F136" s="10" t="s">
        <v>477</v>
      </c>
      <c r="G136" s="167"/>
      <c r="H136" s="13">
        <f>KORISNICI!H145</f>
        <v>3</v>
      </c>
      <c r="I136" s="13">
        <f t="shared" si="18"/>
        <v>0</v>
      </c>
    </row>
    <row r="137" spans="1:9" ht="38.25" x14ac:dyDescent="0.25">
      <c r="A137" s="64" t="s">
        <v>275</v>
      </c>
      <c r="B137" s="69" t="s">
        <v>41</v>
      </c>
      <c r="C137" s="69">
        <v>5</v>
      </c>
      <c r="D137" s="36" t="s">
        <v>794</v>
      </c>
      <c r="E137" s="36" t="s">
        <v>579</v>
      </c>
      <c r="F137" s="10" t="s">
        <v>16</v>
      </c>
      <c r="G137" s="164" t="s">
        <v>16</v>
      </c>
      <c r="H137" s="13" t="s">
        <v>16</v>
      </c>
      <c r="I137" s="13" t="s">
        <v>16</v>
      </c>
    </row>
    <row r="138" spans="1:9" x14ac:dyDescent="0.25">
      <c r="A138" s="64" t="s">
        <v>276</v>
      </c>
      <c r="B138" s="70"/>
      <c r="C138" s="70" t="s">
        <v>22</v>
      </c>
      <c r="D138" s="32" t="s">
        <v>113</v>
      </c>
      <c r="E138" s="32" t="s">
        <v>580</v>
      </c>
      <c r="F138" s="10" t="s">
        <v>477</v>
      </c>
      <c r="G138" s="167"/>
      <c r="H138" s="13">
        <f>KORISNICI!H147</f>
        <v>5</v>
      </c>
      <c r="I138" s="13">
        <f t="shared" ref="I138:I149" si="19">G138*H138</f>
        <v>0</v>
      </c>
    </row>
    <row r="139" spans="1:9" x14ac:dyDescent="0.25">
      <c r="A139" s="64" t="s">
        <v>277</v>
      </c>
      <c r="B139" s="70"/>
      <c r="C139" s="70" t="s">
        <v>49</v>
      </c>
      <c r="D139" s="32" t="s">
        <v>112</v>
      </c>
      <c r="E139" s="32" t="s">
        <v>581</v>
      </c>
      <c r="F139" s="10" t="s">
        <v>477</v>
      </c>
      <c r="G139" s="167"/>
      <c r="H139" s="13">
        <f>KORISNICI!H148</f>
        <v>1</v>
      </c>
      <c r="I139" s="13">
        <f t="shared" si="19"/>
        <v>0</v>
      </c>
    </row>
    <row r="140" spans="1:9" x14ac:dyDescent="0.25">
      <c r="A140" s="64" t="s">
        <v>278</v>
      </c>
      <c r="B140" s="70"/>
      <c r="C140" s="70" t="s">
        <v>50</v>
      </c>
      <c r="D140" s="32" t="s">
        <v>114</v>
      </c>
      <c r="E140" s="32" t="s">
        <v>582</v>
      </c>
      <c r="F140" s="10" t="s">
        <v>477</v>
      </c>
      <c r="G140" s="167"/>
      <c r="H140" s="13">
        <f>KORISNICI!H149</f>
        <v>6</v>
      </c>
      <c r="I140" s="13">
        <f t="shared" si="19"/>
        <v>0</v>
      </c>
    </row>
    <row r="141" spans="1:9" x14ac:dyDescent="0.25">
      <c r="A141" s="64" t="s">
        <v>279</v>
      </c>
      <c r="B141" s="70"/>
      <c r="C141" s="70" t="s">
        <v>23</v>
      </c>
      <c r="D141" s="32" t="s">
        <v>115</v>
      </c>
      <c r="E141" s="32" t="s">
        <v>583</v>
      </c>
      <c r="F141" s="10" t="s">
        <v>477</v>
      </c>
      <c r="G141" s="167"/>
      <c r="H141" s="13">
        <f>KORISNICI!H150</f>
        <v>4</v>
      </c>
      <c r="I141" s="13">
        <f t="shared" si="19"/>
        <v>0</v>
      </c>
    </row>
    <row r="142" spans="1:9" x14ac:dyDescent="0.25">
      <c r="A142" s="64" t="s">
        <v>280</v>
      </c>
      <c r="B142" s="70"/>
      <c r="C142" s="70" t="s">
        <v>52</v>
      </c>
      <c r="D142" s="32" t="s">
        <v>365</v>
      </c>
      <c r="E142" s="32" t="s">
        <v>584</v>
      </c>
      <c r="F142" s="10" t="s">
        <v>477</v>
      </c>
      <c r="G142" s="167"/>
      <c r="H142" s="13">
        <f>KORISNICI!H151</f>
        <v>4</v>
      </c>
      <c r="I142" s="13">
        <f t="shared" si="19"/>
        <v>0</v>
      </c>
    </row>
    <row r="143" spans="1:9" x14ac:dyDescent="0.25">
      <c r="A143" s="64" t="s">
        <v>281</v>
      </c>
      <c r="B143" s="70"/>
      <c r="C143" s="70" t="s">
        <v>24</v>
      </c>
      <c r="D143" s="32" t="s">
        <v>366</v>
      </c>
      <c r="E143" s="32" t="s">
        <v>585</v>
      </c>
      <c r="F143" s="10" t="s">
        <v>477</v>
      </c>
      <c r="G143" s="167"/>
      <c r="H143" s="13">
        <f>KORISNICI!H152</f>
        <v>1</v>
      </c>
      <c r="I143" s="13">
        <f t="shared" si="19"/>
        <v>0</v>
      </c>
    </row>
    <row r="144" spans="1:9" x14ac:dyDescent="0.25">
      <c r="A144" s="64" t="s">
        <v>282</v>
      </c>
      <c r="B144" s="70"/>
      <c r="C144" s="70" t="s">
        <v>93</v>
      </c>
      <c r="D144" s="32" t="s">
        <v>367</v>
      </c>
      <c r="E144" s="32" t="s">
        <v>586</v>
      </c>
      <c r="F144" s="10" t="s">
        <v>477</v>
      </c>
      <c r="G144" s="167"/>
      <c r="H144" s="13">
        <f>KORISNICI!H153</f>
        <v>8</v>
      </c>
      <c r="I144" s="13">
        <f t="shared" si="19"/>
        <v>0</v>
      </c>
    </row>
    <row r="145" spans="1:9" x14ac:dyDescent="0.25">
      <c r="A145" s="64" t="s">
        <v>283</v>
      </c>
      <c r="B145" s="70"/>
      <c r="C145" s="70" t="s">
        <v>33</v>
      </c>
      <c r="D145" s="32" t="s">
        <v>368</v>
      </c>
      <c r="E145" s="32" t="s">
        <v>587</v>
      </c>
      <c r="F145" s="10" t="s">
        <v>477</v>
      </c>
      <c r="G145" s="167"/>
      <c r="H145" s="13">
        <f>KORISNICI!H154</f>
        <v>5</v>
      </c>
      <c r="I145" s="13">
        <f t="shared" si="19"/>
        <v>0</v>
      </c>
    </row>
    <row r="146" spans="1:9" x14ac:dyDescent="0.25">
      <c r="A146" s="64" t="s">
        <v>458</v>
      </c>
      <c r="B146" s="70"/>
      <c r="C146" s="70" t="s">
        <v>153</v>
      </c>
      <c r="D146" s="32" t="s">
        <v>116</v>
      </c>
      <c r="E146" s="32" t="s">
        <v>588</v>
      </c>
      <c r="F146" s="10" t="s">
        <v>477</v>
      </c>
      <c r="G146" s="167"/>
      <c r="H146" s="13">
        <f>KORISNICI!H155</f>
        <v>6</v>
      </c>
      <c r="I146" s="13">
        <f t="shared" si="19"/>
        <v>0</v>
      </c>
    </row>
    <row r="147" spans="1:9" x14ac:dyDescent="0.25">
      <c r="A147" s="64" t="s">
        <v>459</v>
      </c>
      <c r="B147" s="70"/>
      <c r="C147" s="70" t="s">
        <v>154</v>
      </c>
      <c r="D147" s="32" t="s">
        <v>117</v>
      </c>
      <c r="E147" s="32" t="s">
        <v>589</v>
      </c>
      <c r="F147" s="10" t="s">
        <v>477</v>
      </c>
      <c r="G147" s="167"/>
      <c r="H147" s="13">
        <f>KORISNICI!H156</f>
        <v>7</v>
      </c>
      <c r="I147" s="13">
        <f t="shared" si="19"/>
        <v>0</v>
      </c>
    </row>
    <row r="148" spans="1:9" x14ac:dyDescent="0.25">
      <c r="A148" s="64" t="s">
        <v>460</v>
      </c>
      <c r="B148" s="70"/>
      <c r="C148" s="70" t="s">
        <v>40</v>
      </c>
      <c r="D148" s="32" t="s">
        <v>118</v>
      </c>
      <c r="E148" s="32" t="s">
        <v>590</v>
      </c>
      <c r="F148" s="10" t="s">
        <v>477</v>
      </c>
      <c r="G148" s="167"/>
      <c r="H148" s="13">
        <f>KORISNICI!H157</f>
        <v>7</v>
      </c>
      <c r="I148" s="13">
        <f t="shared" si="19"/>
        <v>0</v>
      </c>
    </row>
    <row r="149" spans="1:9" x14ac:dyDescent="0.25">
      <c r="A149" s="64" t="s">
        <v>461</v>
      </c>
      <c r="B149" s="70"/>
      <c r="C149" s="70" t="s">
        <v>159</v>
      </c>
      <c r="D149" s="32" t="s">
        <v>119</v>
      </c>
      <c r="E149" s="32" t="s">
        <v>591</v>
      </c>
      <c r="F149" s="10" t="s">
        <v>477</v>
      </c>
      <c r="G149" s="167"/>
      <c r="H149" s="13">
        <f>KORISNICI!H158</f>
        <v>3</v>
      </c>
      <c r="I149" s="13">
        <f t="shared" si="19"/>
        <v>0</v>
      </c>
    </row>
    <row r="150" spans="1:9" x14ac:dyDescent="0.25">
      <c r="A150" s="67"/>
      <c r="B150" s="68"/>
      <c r="C150" s="68"/>
      <c r="D150" s="51"/>
      <c r="E150" s="51"/>
      <c r="F150" s="28"/>
      <c r="G150" s="165"/>
      <c r="H150" s="62"/>
      <c r="I150" s="62"/>
    </row>
    <row r="151" spans="1:9" ht="25.5" x14ac:dyDescent="0.25">
      <c r="A151" s="146" t="s">
        <v>284</v>
      </c>
      <c r="B151" s="147" t="s">
        <v>23</v>
      </c>
      <c r="C151" s="147"/>
      <c r="D151" s="151" t="s">
        <v>17</v>
      </c>
      <c r="E151" s="148" t="s">
        <v>598</v>
      </c>
      <c r="F151" s="152"/>
      <c r="G151" s="168"/>
      <c r="H151" s="153"/>
      <c r="I151" s="153"/>
    </row>
    <row r="152" spans="1:9" ht="191.25" x14ac:dyDescent="0.25">
      <c r="A152" s="64" t="s">
        <v>285</v>
      </c>
      <c r="B152" s="69" t="s">
        <v>23</v>
      </c>
      <c r="C152" s="69">
        <v>1</v>
      </c>
      <c r="D152" s="160" t="s">
        <v>796</v>
      </c>
      <c r="E152" s="41" t="s">
        <v>626</v>
      </c>
      <c r="F152" s="10" t="s">
        <v>6</v>
      </c>
      <c r="G152" s="167"/>
      <c r="H152" s="13">
        <f>KORISNICI!H161</f>
        <v>8</v>
      </c>
      <c r="I152" s="13">
        <f>G152*H152</f>
        <v>0</v>
      </c>
    </row>
    <row r="153" spans="1:9" x14ac:dyDescent="0.25">
      <c r="A153" s="67"/>
      <c r="B153" s="68"/>
      <c r="C153" s="68"/>
      <c r="D153" s="51"/>
      <c r="E153" s="51"/>
      <c r="F153" s="28"/>
      <c r="G153" s="165"/>
      <c r="H153" s="62"/>
      <c r="I153" s="62"/>
    </row>
    <row r="154" spans="1:9" x14ac:dyDescent="0.25">
      <c r="A154" s="146" t="s">
        <v>286</v>
      </c>
      <c r="B154" s="147" t="s">
        <v>46</v>
      </c>
      <c r="C154" s="147"/>
      <c r="D154" s="148" t="s">
        <v>411</v>
      </c>
      <c r="E154" s="148" t="s">
        <v>599</v>
      </c>
      <c r="F154" s="149"/>
      <c r="G154" s="166"/>
      <c r="H154" s="60"/>
      <c r="I154" s="60"/>
    </row>
    <row r="155" spans="1:9" x14ac:dyDescent="0.25">
      <c r="A155" s="147"/>
      <c r="B155" s="147"/>
      <c r="C155" s="147"/>
      <c r="D155" s="148" t="s">
        <v>47</v>
      </c>
      <c r="E155" s="148" t="s">
        <v>600</v>
      </c>
      <c r="F155" s="149"/>
      <c r="G155" s="166"/>
      <c r="H155" s="60"/>
      <c r="I155" s="60"/>
    </row>
    <row r="156" spans="1:9" ht="25.5" x14ac:dyDescent="0.25">
      <c r="A156" s="64" t="s">
        <v>287</v>
      </c>
      <c r="B156" s="75" t="s">
        <v>46</v>
      </c>
      <c r="C156" s="75">
        <v>1</v>
      </c>
      <c r="D156" s="36" t="s">
        <v>798</v>
      </c>
      <c r="E156" s="36" t="s">
        <v>627</v>
      </c>
      <c r="F156" s="10" t="s">
        <v>16</v>
      </c>
      <c r="G156" s="164" t="s">
        <v>16</v>
      </c>
      <c r="H156" s="13" t="s">
        <v>16</v>
      </c>
      <c r="I156" s="13" t="s">
        <v>16</v>
      </c>
    </row>
    <row r="157" spans="1:9" x14ac:dyDescent="0.25">
      <c r="A157" s="64" t="s">
        <v>288</v>
      </c>
      <c r="B157" s="70"/>
      <c r="C157" s="70" t="s">
        <v>22</v>
      </c>
      <c r="D157" s="34" t="s">
        <v>127</v>
      </c>
      <c r="E157" s="34" t="s">
        <v>127</v>
      </c>
      <c r="F157" s="10" t="s">
        <v>6</v>
      </c>
      <c r="G157" s="167"/>
      <c r="H157" s="13">
        <f>KORISNICI!H166</f>
        <v>0</v>
      </c>
      <c r="I157" s="13">
        <f t="shared" ref="I157:I159" si="20">G157*H157</f>
        <v>0</v>
      </c>
    </row>
    <row r="158" spans="1:9" x14ac:dyDescent="0.25">
      <c r="A158" s="64" t="s">
        <v>289</v>
      </c>
      <c r="B158" s="70"/>
      <c r="C158" s="70" t="s">
        <v>49</v>
      </c>
      <c r="D158" s="34" t="s">
        <v>128</v>
      </c>
      <c r="E158" s="34" t="s">
        <v>128</v>
      </c>
      <c r="F158" s="10" t="s">
        <v>6</v>
      </c>
      <c r="G158" s="167"/>
      <c r="H158" s="13">
        <f>KORISNICI!H167</f>
        <v>0</v>
      </c>
      <c r="I158" s="13">
        <f t="shared" si="20"/>
        <v>0</v>
      </c>
    </row>
    <row r="159" spans="1:9" x14ac:dyDescent="0.25">
      <c r="A159" s="64" t="s">
        <v>290</v>
      </c>
      <c r="B159" s="70"/>
      <c r="C159" s="70" t="s">
        <v>50</v>
      </c>
      <c r="D159" s="34" t="s">
        <v>129</v>
      </c>
      <c r="E159" s="34" t="s">
        <v>129</v>
      </c>
      <c r="F159" s="10" t="s">
        <v>6</v>
      </c>
      <c r="G159" s="167"/>
      <c r="H159" s="13">
        <f>KORISNICI!H168</f>
        <v>0</v>
      </c>
      <c r="I159" s="13">
        <f t="shared" si="20"/>
        <v>0</v>
      </c>
    </row>
    <row r="160" spans="1:9" ht="38.25" x14ac:dyDescent="0.25">
      <c r="A160" s="64" t="s">
        <v>291</v>
      </c>
      <c r="B160" s="75" t="s">
        <v>46</v>
      </c>
      <c r="C160" s="75">
        <v>2</v>
      </c>
      <c r="D160" s="36" t="s">
        <v>800</v>
      </c>
      <c r="E160" s="34" t="s">
        <v>628</v>
      </c>
      <c r="F160" s="10" t="s">
        <v>16</v>
      </c>
      <c r="G160" s="164" t="s">
        <v>16</v>
      </c>
      <c r="H160" s="13" t="s">
        <v>16</v>
      </c>
      <c r="I160" s="13" t="s">
        <v>16</v>
      </c>
    </row>
    <row r="161" spans="1:9" x14ac:dyDescent="0.25">
      <c r="A161" s="64" t="s">
        <v>292</v>
      </c>
      <c r="B161" s="70"/>
      <c r="C161" s="70" t="s">
        <v>49</v>
      </c>
      <c r="D161" s="34" t="s">
        <v>130</v>
      </c>
      <c r="E161" s="34" t="s">
        <v>130</v>
      </c>
      <c r="F161" s="14" t="s">
        <v>6</v>
      </c>
      <c r="G161" s="167"/>
      <c r="H161" s="13">
        <f>KORISNICI!H170</f>
        <v>300</v>
      </c>
      <c r="I161" s="13">
        <f t="shared" ref="I161:I163" si="21">G161*H161</f>
        <v>0</v>
      </c>
    </row>
    <row r="162" spans="1:9" x14ac:dyDescent="0.25">
      <c r="A162" s="64" t="s">
        <v>293</v>
      </c>
      <c r="B162" s="70"/>
      <c r="C162" s="70" t="s">
        <v>50</v>
      </c>
      <c r="D162" s="34" t="s">
        <v>131</v>
      </c>
      <c r="E162" s="34" t="s">
        <v>131</v>
      </c>
      <c r="F162" s="14" t="s">
        <v>6</v>
      </c>
      <c r="G162" s="167"/>
      <c r="H162" s="13">
        <f>KORISNICI!H171</f>
        <v>0</v>
      </c>
      <c r="I162" s="13">
        <f t="shared" si="21"/>
        <v>0</v>
      </c>
    </row>
    <row r="163" spans="1:9" x14ac:dyDescent="0.25">
      <c r="A163" s="64" t="s">
        <v>294</v>
      </c>
      <c r="B163" s="70"/>
      <c r="C163" s="70" t="s">
        <v>23</v>
      </c>
      <c r="D163" s="34" t="s">
        <v>132</v>
      </c>
      <c r="E163" s="34" t="s">
        <v>132</v>
      </c>
      <c r="F163" s="14" t="s">
        <v>6</v>
      </c>
      <c r="G163" s="167"/>
      <c r="H163" s="13">
        <f>KORISNICI!H172</f>
        <v>0</v>
      </c>
      <c r="I163" s="13">
        <f t="shared" si="21"/>
        <v>0</v>
      </c>
    </row>
    <row r="164" spans="1:9" ht="38.25" x14ac:dyDescent="0.25">
      <c r="A164" s="64" t="s">
        <v>295</v>
      </c>
      <c r="B164" s="75" t="s">
        <v>46</v>
      </c>
      <c r="C164" s="75">
        <v>3</v>
      </c>
      <c r="D164" s="36" t="s">
        <v>802</v>
      </c>
      <c r="E164" s="34" t="s">
        <v>629</v>
      </c>
      <c r="F164" s="10" t="s">
        <v>16</v>
      </c>
      <c r="G164" s="164" t="s">
        <v>16</v>
      </c>
      <c r="H164" s="13" t="s">
        <v>16</v>
      </c>
      <c r="I164" s="13" t="s">
        <v>16</v>
      </c>
    </row>
    <row r="165" spans="1:9" x14ac:dyDescent="0.25">
      <c r="A165" s="64" t="s">
        <v>296</v>
      </c>
      <c r="B165" s="70"/>
      <c r="C165" s="70" t="s">
        <v>22</v>
      </c>
      <c r="D165" s="34" t="s">
        <v>133</v>
      </c>
      <c r="E165" s="34" t="s">
        <v>630</v>
      </c>
      <c r="F165" s="10" t="s">
        <v>477</v>
      </c>
      <c r="G165" s="167"/>
      <c r="H165" s="13">
        <f>KORISNICI!H174</f>
        <v>0</v>
      </c>
      <c r="I165" s="13">
        <f t="shared" ref="I165:I167" si="22">G165*H165</f>
        <v>0</v>
      </c>
    </row>
    <row r="166" spans="1:9" x14ac:dyDescent="0.25">
      <c r="A166" s="64" t="s">
        <v>297</v>
      </c>
      <c r="B166" s="70"/>
      <c r="C166" s="70" t="s">
        <v>49</v>
      </c>
      <c r="D166" s="34" t="s">
        <v>134</v>
      </c>
      <c r="E166" s="34" t="s">
        <v>631</v>
      </c>
      <c r="F166" s="10" t="s">
        <v>477</v>
      </c>
      <c r="G166" s="167"/>
      <c r="H166" s="13">
        <f>KORISNICI!H175</f>
        <v>0</v>
      </c>
      <c r="I166" s="13">
        <f t="shared" si="22"/>
        <v>0</v>
      </c>
    </row>
    <row r="167" spans="1:9" x14ac:dyDescent="0.25">
      <c r="A167" s="64" t="s">
        <v>298</v>
      </c>
      <c r="B167" s="70"/>
      <c r="C167" s="70" t="s">
        <v>50</v>
      </c>
      <c r="D167" s="34" t="s">
        <v>135</v>
      </c>
      <c r="E167" s="34" t="s">
        <v>632</v>
      </c>
      <c r="F167" s="10" t="s">
        <v>477</v>
      </c>
      <c r="G167" s="167"/>
      <c r="H167" s="13">
        <f>KORISNICI!H176</f>
        <v>0</v>
      </c>
      <c r="I167" s="13">
        <f t="shared" si="22"/>
        <v>0</v>
      </c>
    </row>
    <row r="168" spans="1:9" x14ac:dyDescent="0.25">
      <c r="A168" s="64" t="s">
        <v>299</v>
      </c>
      <c r="B168" s="75" t="s">
        <v>46</v>
      </c>
      <c r="C168" s="75">
        <v>4</v>
      </c>
      <c r="D168" s="36" t="s">
        <v>142</v>
      </c>
      <c r="E168" s="36" t="s">
        <v>633</v>
      </c>
      <c r="F168" s="10" t="s">
        <v>16</v>
      </c>
      <c r="G168" s="164" t="s">
        <v>16</v>
      </c>
      <c r="H168" s="13" t="s">
        <v>16</v>
      </c>
      <c r="I168" s="13" t="s">
        <v>16</v>
      </c>
    </row>
    <row r="169" spans="1:9" x14ac:dyDescent="0.25">
      <c r="A169" s="64" t="s">
        <v>300</v>
      </c>
      <c r="B169" s="70"/>
      <c r="C169" s="70" t="s">
        <v>22</v>
      </c>
      <c r="D169" s="34" t="s">
        <v>127</v>
      </c>
      <c r="E169" s="34" t="s">
        <v>127</v>
      </c>
      <c r="F169" s="10" t="s">
        <v>477</v>
      </c>
      <c r="G169" s="167"/>
      <c r="H169" s="13">
        <f>KORISNICI!H178</f>
        <v>0</v>
      </c>
      <c r="I169" s="13">
        <f t="shared" ref="I169:I170" si="23">G169*H169</f>
        <v>0</v>
      </c>
    </row>
    <row r="170" spans="1:9" x14ac:dyDescent="0.25">
      <c r="A170" s="64" t="s">
        <v>301</v>
      </c>
      <c r="B170" s="70"/>
      <c r="C170" s="70" t="s">
        <v>49</v>
      </c>
      <c r="D170" s="34" t="s">
        <v>128</v>
      </c>
      <c r="E170" s="34" t="s">
        <v>128</v>
      </c>
      <c r="F170" s="10" t="s">
        <v>477</v>
      </c>
      <c r="G170" s="167"/>
      <c r="H170" s="13">
        <f>KORISNICI!H179</f>
        <v>0</v>
      </c>
      <c r="I170" s="13">
        <f t="shared" si="23"/>
        <v>0</v>
      </c>
    </row>
    <row r="171" spans="1:9" x14ac:dyDescent="0.25">
      <c r="A171" s="64" t="s">
        <v>302</v>
      </c>
      <c r="B171" s="75" t="s">
        <v>46</v>
      </c>
      <c r="C171" s="75">
        <v>5</v>
      </c>
      <c r="D171" s="36" t="s">
        <v>143</v>
      </c>
      <c r="E171" s="36" t="s">
        <v>634</v>
      </c>
      <c r="F171" s="10" t="s">
        <v>16</v>
      </c>
      <c r="G171" s="164" t="s">
        <v>16</v>
      </c>
      <c r="H171" s="13" t="s">
        <v>16</v>
      </c>
      <c r="I171" s="13" t="s">
        <v>16</v>
      </c>
    </row>
    <row r="172" spans="1:9" x14ac:dyDescent="0.25">
      <c r="A172" s="64" t="s">
        <v>303</v>
      </c>
      <c r="B172" s="70"/>
      <c r="C172" s="70" t="s">
        <v>22</v>
      </c>
      <c r="D172" s="34" t="s">
        <v>130</v>
      </c>
      <c r="E172" s="34" t="s">
        <v>130</v>
      </c>
      <c r="F172" s="10" t="s">
        <v>477</v>
      </c>
      <c r="G172" s="167"/>
      <c r="H172" s="13">
        <f>KORISNICI!H181</f>
        <v>64</v>
      </c>
      <c r="I172" s="13">
        <f t="shared" ref="I172:I174" si="24">G172*H172</f>
        <v>0</v>
      </c>
    </row>
    <row r="173" spans="1:9" x14ac:dyDescent="0.25">
      <c r="A173" s="64" t="s">
        <v>304</v>
      </c>
      <c r="B173" s="70"/>
      <c r="C173" s="70" t="s">
        <v>49</v>
      </c>
      <c r="D173" s="34" t="s">
        <v>131</v>
      </c>
      <c r="E173" s="34" t="s">
        <v>131</v>
      </c>
      <c r="F173" s="10" t="s">
        <v>477</v>
      </c>
      <c r="G173" s="167"/>
      <c r="H173" s="13">
        <f>KORISNICI!H182</f>
        <v>0</v>
      </c>
      <c r="I173" s="13">
        <f t="shared" si="24"/>
        <v>0</v>
      </c>
    </row>
    <row r="174" spans="1:9" x14ac:dyDescent="0.25">
      <c r="A174" s="64" t="s">
        <v>305</v>
      </c>
      <c r="B174" s="70"/>
      <c r="C174" s="70" t="s">
        <v>50</v>
      </c>
      <c r="D174" s="34" t="s">
        <v>128</v>
      </c>
      <c r="E174" s="34" t="s">
        <v>128</v>
      </c>
      <c r="F174" s="10" t="s">
        <v>477</v>
      </c>
      <c r="G174" s="167"/>
      <c r="H174" s="13">
        <f>KORISNICI!H183</f>
        <v>0</v>
      </c>
      <c r="I174" s="13">
        <f t="shared" si="24"/>
        <v>0</v>
      </c>
    </row>
    <row r="175" spans="1:9" x14ac:dyDescent="0.25">
      <c r="A175" s="64" t="s">
        <v>306</v>
      </c>
      <c r="B175" s="75" t="s">
        <v>46</v>
      </c>
      <c r="C175" s="75">
        <v>6</v>
      </c>
      <c r="D175" s="36" t="s">
        <v>144</v>
      </c>
      <c r="E175" s="36" t="s">
        <v>635</v>
      </c>
      <c r="F175" s="10" t="s">
        <v>16</v>
      </c>
      <c r="G175" s="164" t="s">
        <v>16</v>
      </c>
      <c r="H175" s="13" t="s">
        <v>16</v>
      </c>
      <c r="I175" s="13" t="s">
        <v>16</v>
      </c>
    </row>
    <row r="176" spans="1:9" x14ac:dyDescent="0.25">
      <c r="A176" s="64" t="s">
        <v>307</v>
      </c>
      <c r="B176" s="70"/>
      <c r="C176" s="70" t="s">
        <v>22</v>
      </c>
      <c r="D176" s="34" t="s">
        <v>130</v>
      </c>
      <c r="E176" s="34" t="s">
        <v>130</v>
      </c>
      <c r="F176" s="10" t="s">
        <v>477</v>
      </c>
      <c r="G176" s="167"/>
      <c r="H176" s="13">
        <f>KORISNICI!H185</f>
        <v>50</v>
      </c>
      <c r="I176" s="13">
        <f>G176*H176</f>
        <v>0</v>
      </c>
    </row>
    <row r="177" spans="1:9" ht="25.5" x14ac:dyDescent="0.25">
      <c r="A177" s="64" t="s">
        <v>308</v>
      </c>
      <c r="B177" s="75" t="s">
        <v>46</v>
      </c>
      <c r="C177" s="75">
        <v>7</v>
      </c>
      <c r="D177" s="36" t="s">
        <v>145</v>
      </c>
      <c r="E177" s="36" t="s">
        <v>636</v>
      </c>
      <c r="F177" s="10" t="s">
        <v>16</v>
      </c>
      <c r="G177" s="164" t="s">
        <v>16</v>
      </c>
      <c r="H177" s="13" t="s">
        <v>16</v>
      </c>
      <c r="I177" s="13" t="s">
        <v>16</v>
      </c>
    </row>
    <row r="178" spans="1:9" x14ac:dyDescent="0.25">
      <c r="A178" s="64" t="s">
        <v>309</v>
      </c>
      <c r="B178" s="70"/>
      <c r="C178" s="70" t="s">
        <v>49</v>
      </c>
      <c r="D178" s="34" t="s">
        <v>146</v>
      </c>
      <c r="E178" s="34" t="s">
        <v>146</v>
      </c>
      <c r="F178" s="14" t="s">
        <v>6</v>
      </c>
      <c r="G178" s="167"/>
      <c r="H178" s="13">
        <f>KORISNICI!H187</f>
        <v>0</v>
      </c>
      <c r="I178" s="13">
        <f t="shared" ref="I178:I180" si="25">G178*H178</f>
        <v>0</v>
      </c>
    </row>
    <row r="179" spans="1:9" x14ac:dyDescent="0.25">
      <c r="A179" s="64" t="s">
        <v>310</v>
      </c>
      <c r="B179" s="70"/>
      <c r="C179" s="70" t="s">
        <v>50</v>
      </c>
      <c r="D179" s="34" t="s">
        <v>147</v>
      </c>
      <c r="E179" s="34" t="s">
        <v>147</v>
      </c>
      <c r="F179" s="14" t="s">
        <v>6</v>
      </c>
      <c r="G179" s="167"/>
      <c r="H179" s="13">
        <f>KORISNICI!H188</f>
        <v>0</v>
      </c>
      <c r="I179" s="13">
        <f t="shared" si="25"/>
        <v>0</v>
      </c>
    </row>
    <row r="180" spans="1:9" x14ac:dyDescent="0.25">
      <c r="A180" s="64" t="s">
        <v>311</v>
      </c>
      <c r="B180" s="70"/>
      <c r="C180" s="70" t="s">
        <v>23</v>
      </c>
      <c r="D180" s="34" t="s">
        <v>148</v>
      </c>
      <c r="E180" s="34" t="s">
        <v>148</v>
      </c>
      <c r="F180" s="14" t="s">
        <v>6</v>
      </c>
      <c r="G180" s="167"/>
      <c r="H180" s="13">
        <f>KORISNICI!H189</f>
        <v>0</v>
      </c>
      <c r="I180" s="13">
        <f t="shared" si="25"/>
        <v>0</v>
      </c>
    </row>
    <row r="181" spans="1:9" x14ac:dyDescent="0.25">
      <c r="A181" s="146"/>
      <c r="B181" s="147"/>
      <c r="C181" s="147"/>
      <c r="D181" s="148" t="s">
        <v>51</v>
      </c>
      <c r="E181" s="148" t="s">
        <v>618</v>
      </c>
      <c r="F181" s="149"/>
      <c r="G181" s="166"/>
      <c r="H181" s="60"/>
      <c r="I181" s="60"/>
    </row>
    <row r="182" spans="1:9" ht="25.5" x14ac:dyDescent="0.25">
      <c r="A182" s="64" t="s">
        <v>312</v>
      </c>
      <c r="B182" s="75" t="s">
        <v>46</v>
      </c>
      <c r="C182" s="75">
        <v>8</v>
      </c>
      <c r="D182" s="37" t="s">
        <v>804</v>
      </c>
      <c r="E182" s="37" t="s">
        <v>640</v>
      </c>
      <c r="F182" s="10" t="s">
        <v>16</v>
      </c>
      <c r="G182" s="164" t="s">
        <v>16</v>
      </c>
      <c r="H182" s="13" t="s">
        <v>16</v>
      </c>
      <c r="I182" s="13" t="s">
        <v>16</v>
      </c>
    </row>
    <row r="183" spans="1:9" x14ac:dyDescent="0.25">
      <c r="A183" s="64" t="s">
        <v>313</v>
      </c>
      <c r="B183" s="70"/>
      <c r="C183" s="70" t="s">
        <v>22</v>
      </c>
      <c r="D183" s="6" t="s">
        <v>136</v>
      </c>
      <c r="E183" s="6" t="s">
        <v>637</v>
      </c>
      <c r="F183" s="14" t="s">
        <v>477</v>
      </c>
      <c r="G183" s="167"/>
      <c r="H183" s="13">
        <f>KORISNICI!H192</f>
        <v>0</v>
      </c>
      <c r="I183" s="13">
        <f t="shared" ref="I183:I184" si="26">G183*H183</f>
        <v>0</v>
      </c>
    </row>
    <row r="184" spans="1:9" x14ac:dyDescent="0.25">
      <c r="A184" s="64" t="s">
        <v>314</v>
      </c>
      <c r="B184" s="70"/>
      <c r="C184" s="70" t="s">
        <v>49</v>
      </c>
      <c r="D184" s="6" t="s">
        <v>137</v>
      </c>
      <c r="E184" s="6" t="s">
        <v>638</v>
      </c>
      <c r="F184" s="14" t="s">
        <v>477</v>
      </c>
      <c r="G184" s="167"/>
      <c r="H184" s="13">
        <f>KORISNICI!H193</f>
        <v>0</v>
      </c>
      <c r="I184" s="13">
        <f t="shared" si="26"/>
        <v>0</v>
      </c>
    </row>
    <row r="185" spans="1:9" ht="25.5" x14ac:dyDescent="0.25">
      <c r="A185" s="64" t="s">
        <v>315</v>
      </c>
      <c r="B185" s="75" t="s">
        <v>46</v>
      </c>
      <c r="C185" s="75">
        <v>9</v>
      </c>
      <c r="D185" s="33" t="s">
        <v>806</v>
      </c>
      <c r="E185" s="32" t="s">
        <v>639</v>
      </c>
      <c r="F185" s="10" t="s">
        <v>16</v>
      </c>
      <c r="G185" s="164" t="s">
        <v>16</v>
      </c>
      <c r="H185" s="13" t="s">
        <v>16</v>
      </c>
      <c r="I185" s="13" t="s">
        <v>16</v>
      </c>
    </row>
    <row r="186" spans="1:9" x14ac:dyDescent="0.25">
      <c r="A186" s="64" t="s">
        <v>316</v>
      </c>
      <c r="B186" s="70"/>
      <c r="C186" s="70" t="s">
        <v>22</v>
      </c>
      <c r="D186" s="6" t="s">
        <v>138</v>
      </c>
      <c r="E186" s="6" t="s">
        <v>641</v>
      </c>
      <c r="F186" s="14" t="s">
        <v>477</v>
      </c>
      <c r="G186" s="167"/>
      <c r="H186" s="13">
        <f>KORISNICI!H195</f>
        <v>45</v>
      </c>
      <c r="I186" s="13">
        <f t="shared" ref="I186:I190" si="27">G186*H186</f>
        <v>0</v>
      </c>
    </row>
    <row r="187" spans="1:9" x14ac:dyDescent="0.25">
      <c r="A187" s="64" t="s">
        <v>317</v>
      </c>
      <c r="B187" s="70"/>
      <c r="C187" s="70" t="s">
        <v>49</v>
      </c>
      <c r="D187" s="6" t="s">
        <v>139</v>
      </c>
      <c r="E187" s="6" t="s">
        <v>642</v>
      </c>
      <c r="F187" s="14" t="s">
        <v>477</v>
      </c>
      <c r="G187" s="167"/>
      <c r="H187" s="13">
        <f>KORISNICI!H196</f>
        <v>0</v>
      </c>
      <c r="I187" s="13">
        <f t="shared" si="27"/>
        <v>0</v>
      </c>
    </row>
    <row r="188" spans="1:9" x14ac:dyDescent="0.25">
      <c r="A188" s="64" t="s">
        <v>318</v>
      </c>
      <c r="B188" s="70"/>
      <c r="C188" s="70" t="s">
        <v>50</v>
      </c>
      <c r="D188" s="6" t="s">
        <v>140</v>
      </c>
      <c r="E188" s="6" t="s">
        <v>643</v>
      </c>
      <c r="F188" s="14" t="s">
        <v>477</v>
      </c>
      <c r="G188" s="167"/>
      <c r="H188" s="13">
        <f>KORISNICI!H197</f>
        <v>43</v>
      </c>
      <c r="I188" s="13">
        <f t="shared" si="27"/>
        <v>0</v>
      </c>
    </row>
    <row r="189" spans="1:9" ht="25.5" x14ac:dyDescent="0.25">
      <c r="A189" s="64" t="s">
        <v>319</v>
      </c>
      <c r="B189" s="75" t="s">
        <v>46</v>
      </c>
      <c r="C189" s="75">
        <v>10</v>
      </c>
      <c r="D189" s="33" t="s">
        <v>808</v>
      </c>
      <c r="E189" s="32" t="s">
        <v>644</v>
      </c>
      <c r="F189" s="14" t="s">
        <v>477</v>
      </c>
      <c r="G189" s="167"/>
      <c r="H189" s="13">
        <f>KORISNICI!H198</f>
        <v>9</v>
      </c>
      <c r="I189" s="13">
        <f t="shared" si="27"/>
        <v>0</v>
      </c>
    </row>
    <row r="190" spans="1:9" ht="25.5" x14ac:dyDescent="0.25">
      <c r="A190" s="64" t="s">
        <v>320</v>
      </c>
      <c r="B190" s="75" t="s">
        <v>46</v>
      </c>
      <c r="C190" s="75">
        <v>11</v>
      </c>
      <c r="D190" s="33" t="s">
        <v>810</v>
      </c>
      <c r="E190" s="32" t="s">
        <v>645</v>
      </c>
      <c r="F190" s="14" t="s">
        <v>477</v>
      </c>
      <c r="G190" s="167"/>
      <c r="H190" s="13">
        <f>KORISNICI!H199</f>
        <v>27</v>
      </c>
      <c r="I190" s="13">
        <f t="shared" si="27"/>
        <v>0</v>
      </c>
    </row>
    <row r="191" spans="1:9" x14ac:dyDescent="0.25">
      <c r="A191" s="146"/>
      <c r="B191" s="147"/>
      <c r="C191" s="147"/>
      <c r="D191" s="148" t="s">
        <v>123</v>
      </c>
      <c r="E191" s="148" t="s">
        <v>619</v>
      </c>
      <c r="F191" s="149"/>
      <c r="G191" s="166"/>
      <c r="H191" s="60"/>
      <c r="I191" s="60"/>
    </row>
    <row r="192" spans="1:9" x14ac:dyDescent="0.25">
      <c r="A192" s="64" t="s">
        <v>321</v>
      </c>
      <c r="B192" s="75" t="s">
        <v>46</v>
      </c>
      <c r="C192" s="75">
        <v>12</v>
      </c>
      <c r="D192" s="36" t="s">
        <v>812</v>
      </c>
      <c r="E192" s="36" t="s">
        <v>646</v>
      </c>
      <c r="F192" s="10" t="s">
        <v>477</v>
      </c>
      <c r="G192" s="167"/>
      <c r="H192" s="13">
        <f>KORISNICI!H201</f>
        <v>12</v>
      </c>
      <c r="I192" s="13">
        <f t="shared" ref="I192:I197" si="28">G192*H192</f>
        <v>0</v>
      </c>
    </row>
    <row r="193" spans="1:9" ht="51" x14ac:dyDescent="0.25">
      <c r="A193" s="64" t="s">
        <v>322</v>
      </c>
      <c r="B193" s="75" t="s">
        <v>46</v>
      </c>
      <c r="C193" s="75">
        <v>13</v>
      </c>
      <c r="D193" s="36" t="s">
        <v>813</v>
      </c>
      <c r="E193" s="36" t="s">
        <v>647</v>
      </c>
      <c r="F193" s="10" t="s">
        <v>477</v>
      </c>
      <c r="G193" s="167"/>
      <c r="H193" s="13">
        <f>KORISNICI!H202</f>
        <v>12</v>
      </c>
      <c r="I193" s="13">
        <f t="shared" si="28"/>
        <v>0</v>
      </c>
    </row>
    <row r="194" spans="1:9" x14ac:dyDescent="0.25">
      <c r="A194" s="64" t="s">
        <v>323</v>
      </c>
      <c r="B194" s="75" t="s">
        <v>46</v>
      </c>
      <c r="C194" s="75">
        <v>14</v>
      </c>
      <c r="D194" s="36" t="s">
        <v>815</v>
      </c>
      <c r="E194" s="34" t="s">
        <v>648</v>
      </c>
      <c r="F194" s="10" t="s">
        <v>477</v>
      </c>
      <c r="G194" s="167"/>
      <c r="H194" s="13">
        <f>KORISNICI!H203</f>
        <v>11</v>
      </c>
      <c r="I194" s="13">
        <f t="shared" si="28"/>
        <v>0</v>
      </c>
    </row>
    <row r="195" spans="1:9" ht="25.5" x14ac:dyDescent="0.25">
      <c r="A195" s="64" t="s">
        <v>324</v>
      </c>
      <c r="B195" s="75" t="s">
        <v>46</v>
      </c>
      <c r="C195" s="75">
        <v>15</v>
      </c>
      <c r="D195" s="36" t="s">
        <v>817</v>
      </c>
      <c r="E195" s="36" t="s">
        <v>649</v>
      </c>
      <c r="F195" s="10" t="s">
        <v>477</v>
      </c>
      <c r="G195" s="167"/>
      <c r="H195" s="13">
        <f>KORISNICI!H204</f>
        <v>11</v>
      </c>
      <c r="I195" s="13">
        <f t="shared" si="28"/>
        <v>0</v>
      </c>
    </row>
    <row r="196" spans="1:9" ht="51" x14ac:dyDescent="0.25">
      <c r="A196" s="64" t="s">
        <v>325</v>
      </c>
      <c r="B196" s="75" t="s">
        <v>46</v>
      </c>
      <c r="C196" s="75">
        <v>16</v>
      </c>
      <c r="D196" s="36" t="s">
        <v>819</v>
      </c>
      <c r="E196" s="34" t="s">
        <v>650</v>
      </c>
      <c r="F196" s="10" t="s">
        <v>477</v>
      </c>
      <c r="G196" s="167"/>
      <c r="H196" s="13">
        <f>KORISNICI!H205</f>
        <v>12</v>
      </c>
      <c r="I196" s="13">
        <f t="shared" si="28"/>
        <v>0</v>
      </c>
    </row>
    <row r="197" spans="1:9" ht="25.5" x14ac:dyDescent="0.25">
      <c r="A197" s="64" t="s">
        <v>326</v>
      </c>
      <c r="B197" s="75" t="s">
        <v>46</v>
      </c>
      <c r="C197" s="75">
        <v>17</v>
      </c>
      <c r="D197" s="36" t="s">
        <v>821</v>
      </c>
      <c r="E197" s="36" t="s">
        <v>651</v>
      </c>
      <c r="F197" s="10" t="s">
        <v>477</v>
      </c>
      <c r="G197" s="167"/>
      <c r="H197" s="13">
        <f>KORISNICI!H206</f>
        <v>11</v>
      </c>
      <c r="I197" s="13">
        <f t="shared" si="28"/>
        <v>0</v>
      </c>
    </row>
    <row r="198" spans="1:9" ht="25.5" x14ac:dyDescent="0.25">
      <c r="A198" s="64" t="s">
        <v>327</v>
      </c>
      <c r="B198" s="75" t="s">
        <v>46</v>
      </c>
      <c r="C198" s="75">
        <v>18</v>
      </c>
      <c r="D198" s="36" t="s">
        <v>823</v>
      </c>
      <c r="E198" s="36" t="s">
        <v>652</v>
      </c>
      <c r="F198" s="10" t="s">
        <v>16</v>
      </c>
      <c r="G198" s="164" t="s">
        <v>16</v>
      </c>
      <c r="H198" s="13" t="s">
        <v>16</v>
      </c>
      <c r="I198" s="13" t="s">
        <v>16</v>
      </c>
    </row>
    <row r="199" spans="1:9" x14ac:dyDescent="0.25">
      <c r="A199" s="64" t="s">
        <v>328</v>
      </c>
      <c r="B199" s="70"/>
      <c r="C199" s="70" t="s">
        <v>22</v>
      </c>
      <c r="D199" s="34" t="s">
        <v>452</v>
      </c>
      <c r="E199" s="34" t="s">
        <v>654</v>
      </c>
      <c r="F199" s="10" t="s">
        <v>477</v>
      </c>
      <c r="G199" s="167"/>
      <c r="H199" s="13">
        <f>KORISNICI!H208</f>
        <v>12</v>
      </c>
      <c r="I199" s="13">
        <f t="shared" ref="I199:I201" si="29">G199*H199</f>
        <v>0</v>
      </c>
    </row>
    <row r="200" spans="1:9" ht="25.5" x14ac:dyDescent="0.25">
      <c r="A200" s="64" t="s">
        <v>329</v>
      </c>
      <c r="B200" s="70"/>
      <c r="C200" s="70" t="s">
        <v>49</v>
      </c>
      <c r="D200" s="34" t="s">
        <v>121</v>
      </c>
      <c r="E200" s="34" t="s">
        <v>653</v>
      </c>
      <c r="F200" s="10" t="s">
        <v>477</v>
      </c>
      <c r="G200" s="167"/>
      <c r="H200" s="13">
        <f>KORISNICI!H209</f>
        <v>12</v>
      </c>
      <c r="I200" s="13">
        <f t="shared" si="29"/>
        <v>0</v>
      </c>
    </row>
    <row r="201" spans="1:9" ht="25.5" x14ac:dyDescent="0.25">
      <c r="A201" s="64" t="s">
        <v>330</v>
      </c>
      <c r="B201" s="70"/>
      <c r="C201" s="70" t="s">
        <v>50</v>
      </c>
      <c r="D201" s="34" t="s">
        <v>457</v>
      </c>
      <c r="E201" s="34" t="s">
        <v>655</v>
      </c>
      <c r="F201" s="10" t="s">
        <v>477</v>
      </c>
      <c r="G201" s="167"/>
      <c r="H201" s="13">
        <f>KORISNICI!H210</f>
        <v>12</v>
      </c>
      <c r="I201" s="13">
        <f t="shared" si="29"/>
        <v>0</v>
      </c>
    </row>
    <row r="202" spans="1:9" x14ac:dyDescent="0.25">
      <c r="A202" s="146"/>
      <c r="B202" s="147"/>
      <c r="C202" s="147"/>
      <c r="D202" s="148" t="s">
        <v>122</v>
      </c>
      <c r="E202" s="148" t="s">
        <v>620</v>
      </c>
      <c r="F202" s="156"/>
      <c r="G202" s="169"/>
      <c r="H202" s="155"/>
      <c r="I202" s="155"/>
    </row>
    <row r="203" spans="1:9" ht="38.25" x14ac:dyDescent="0.25">
      <c r="A203" s="64" t="s">
        <v>331</v>
      </c>
      <c r="B203" s="75" t="s">
        <v>46</v>
      </c>
      <c r="C203" s="75">
        <v>19</v>
      </c>
      <c r="D203" s="36" t="s">
        <v>825</v>
      </c>
      <c r="E203" s="36" t="s">
        <v>623</v>
      </c>
      <c r="F203" s="10" t="s">
        <v>477</v>
      </c>
      <c r="G203" s="167"/>
      <c r="H203" s="13">
        <f>KORISNICI!H212</f>
        <v>4</v>
      </c>
      <c r="I203" s="13">
        <f t="shared" ref="I203:I205" si="30">G203*H203</f>
        <v>0</v>
      </c>
    </row>
    <row r="204" spans="1:9" ht="51" x14ac:dyDescent="0.25">
      <c r="A204" s="64" t="s">
        <v>332</v>
      </c>
      <c r="B204" s="75" t="s">
        <v>46</v>
      </c>
      <c r="C204" s="75">
        <v>20</v>
      </c>
      <c r="D204" s="36" t="s">
        <v>827</v>
      </c>
      <c r="E204" s="36" t="s">
        <v>624</v>
      </c>
      <c r="F204" s="10" t="s">
        <v>477</v>
      </c>
      <c r="G204" s="167"/>
      <c r="H204" s="13">
        <f>KORISNICI!H213</f>
        <v>5</v>
      </c>
      <c r="I204" s="13">
        <f t="shared" si="30"/>
        <v>0</v>
      </c>
    </row>
    <row r="205" spans="1:9" ht="25.5" x14ac:dyDescent="0.25">
      <c r="A205" s="64" t="s">
        <v>333</v>
      </c>
      <c r="B205" s="75" t="s">
        <v>46</v>
      </c>
      <c r="C205" s="75">
        <v>21</v>
      </c>
      <c r="D205" s="36" t="s">
        <v>829</v>
      </c>
      <c r="E205" s="36" t="s">
        <v>625</v>
      </c>
      <c r="F205" s="10" t="s">
        <v>477</v>
      </c>
      <c r="G205" s="167"/>
      <c r="H205" s="13">
        <f>KORISNICI!H214</f>
        <v>5</v>
      </c>
      <c r="I205" s="13">
        <f t="shared" si="30"/>
        <v>0</v>
      </c>
    </row>
    <row r="206" spans="1:9" x14ac:dyDescent="0.25">
      <c r="A206" s="67"/>
      <c r="B206" s="68"/>
      <c r="C206" s="68"/>
      <c r="D206" s="51"/>
      <c r="E206" s="51"/>
      <c r="F206" s="28"/>
      <c r="G206" s="165"/>
      <c r="H206" s="62"/>
      <c r="I206" s="62"/>
    </row>
    <row r="207" spans="1:9" ht="25.5" x14ac:dyDescent="0.25">
      <c r="A207" s="146" t="s">
        <v>334</v>
      </c>
      <c r="B207" s="147" t="s">
        <v>52</v>
      </c>
      <c r="C207" s="157"/>
      <c r="D207" s="151" t="s">
        <v>53</v>
      </c>
      <c r="E207" s="148" t="s">
        <v>656</v>
      </c>
      <c r="F207" s="158"/>
      <c r="G207" s="169"/>
      <c r="H207" s="155"/>
      <c r="I207" s="155"/>
    </row>
    <row r="208" spans="1:9" x14ac:dyDescent="0.25">
      <c r="A208" s="146"/>
      <c r="B208" s="147"/>
      <c r="C208" s="157"/>
      <c r="D208" s="151" t="s">
        <v>54</v>
      </c>
      <c r="E208" s="148" t="s">
        <v>657</v>
      </c>
      <c r="F208" s="158"/>
      <c r="G208" s="169"/>
      <c r="H208" s="155"/>
      <c r="I208" s="155"/>
    </row>
    <row r="209" spans="1:9" x14ac:dyDescent="0.25">
      <c r="A209" s="64" t="s">
        <v>335</v>
      </c>
      <c r="B209" s="69" t="s">
        <v>52</v>
      </c>
      <c r="C209" s="79">
        <v>1</v>
      </c>
      <c r="D209" s="33" t="s">
        <v>55</v>
      </c>
      <c r="E209" s="32" t="s">
        <v>658</v>
      </c>
      <c r="F209" s="10" t="s">
        <v>16</v>
      </c>
      <c r="G209" s="164" t="s">
        <v>16</v>
      </c>
      <c r="H209" s="13" t="s">
        <v>16</v>
      </c>
      <c r="I209" s="13" t="s">
        <v>16</v>
      </c>
    </row>
    <row r="210" spans="1:9" x14ac:dyDescent="0.25">
      <c r="A210" s="64" t="s">
        <v>336</v>
      </c>
      <c r="B210" s="70"/>
      <c r="C210" s="80" t="s">
        <v>22</v>
      </c>
      <c r="D210" s="32" t="s">
        <v>126</v>
      </c>
      <c r="E210" s="32" t="s">
        <v>126</v>
      </c>
      <c r="F210" s="83" t="s">
        <v>48</v>
      </c>
      <c r="G210" s="167"/>
      <c r="H210" s="13">
        <f>KORISNICI!H219</f>
        <v>25</v>
      </c>
      <c r="I210" s="13">
        <f t="shared" ref="I210:I212" si="31">G210*H210</f>
        <v>0</v>
      </c>
    </row>
    <row r="211" spans="1:9" x14ac:dyDescent="0.25">
      <c r="A211" s="64" t="s">
        <v>337</v>
      </c>
      <c r="B211" s="70"/>
      <c r="C211" s="81" t="s">
        <v>49</v>
      </c>
      <c r="D211" s="32" t="s">
        <v>125</v>
      </c>
      <c r="E211" s="32" t="s">
        <v>125</v>
      </c>
      <c r="F211" s="83" t="s">
        <v>48</v>
      </c>
      <c r="G211" s="167"/>
      <c r="H211" s="13">
        <f>KORISNICI!H220</f>
        <v>0</v>
      </c>
      <c r="I211" s="13">
        <f t="shared" si="31"/>
        <v>0</v>
      </c>
    </row>
    <row r="212" spans="1:9" x14ac:dyDescent="0.25">
      <c r="A212" s="64" t="s">
        <v>338</v>
      </c>
      <c r="B212" s="70"/>
      <c r="C212" s="81" t="s">
        <v>50</v>
      </c>
      <c r="D212" s="32" t="s">
        <v>56</v>
      </c>
      <c r="E212" s="32" t="s">
        <v>56</v>
      </c>
      <c r="F212" s="83" t="s">
        <v>48</v>
      </c>
      <c r="G212" s="167"/>
      <c r="H212" s="13">
        <f>KORISNICI!H221</f>
        <v>30</v>
      </c>
      <c r="I212" s="13">
        <f t="shared" si="31"/>
        <v>0</v>
      </c>
    </row>
    <row r="213" spans="1:9" x14ac:dyDescent="0.25">
      <c r="A213" s="64" t="s">
        <v>339</v>
      </c>
      <c r="B213" s="69" t="s">
        <v>52</v>
      </c>
      <c r="C213" s="79">
        <v>2</v>
      </c>
      <c r="D213" s="37" t="s">
        <v>57</v>
      </c>
      <c r="E213" s="37" t="s">
        <v>659</v>
      </c>
      <c r="F213" s="10" t="s">
        <v>16</v>
      </c>
      <c r="G213" s="164" t="s">
        <v>16</v>
      </c>
      <c r="H213" s="13" t="s">
        <v>16</v>
      </c>
      <c r="I213" s="13" t="s">
        <v>16</v>
      </c>
    </row>
    <row r="214" spans="1:9" x14ac:dyDescent="0.25">
      <c r="A214" s="64" t="s">
        <v>340</v>
      </c>
      <c r="B214" s="70"/>
      <c r="C214" s="80" t="s">
        <v>22</v>
      </c>
      <c r="D214" s="6" t="s">
        <v>58</v>
      </c>
      <c r="E214" s="6" t="s">
        <v>58</v>
      </c>
      <c r="F214" s="83" t="s">
        <v>48</v>
      </c>
      <c r="G214" s="167"/>
      <c r="H214" s="13">
        <f>KORISNICI!H223</f>
        <v>80</v>
      </c>
      <c r="I214" s="13">
        <f t="shared" ref="I214:I217" si="32">G214*H214</f>
        <v>0</v>
      </c>
    </row>
    <row r="215" spans="1:9" x14ac:dyDescent="0.25">
      <c r="A215" s="64" t="s">
        <v>341</v>
      </c>
      <c r="B215" s="70"/>
      <c r="C215" s="81" t="s">
        <v>49</v>
      </c>
      <c r="D215" s="6" t="s">
        <v>59</v>
      </c>
      <c r="E215" s="6" t="s">
        <v>59</v>
      </c>
      <c r="F215" s="83" t="s">
        <v>48</v>
      </c>
      <c r="G215" s="167"/>
      <c r="H215" s="13">
        <f>KORISNICI!H224</f>
        <v>0</v>
      </c>
      <c r="I215" s="13">
        <f t="shared" si="32"/>
        <v>0</v>
      </c>
    </row>
    <row r="216" spans="1:9" x14ac:dyDescent="0.25">
      <c r="A216" s="64" t="s">
        <v>342</v>
      </c>
      <c r="B216" s="70"/>
      <c r="C216" s="81" t="s">
        <v>50</v>
      </c>
      <c r="D216" s="34" t="s">
        <v>60</v>
      </c>
      <c r="E216" s="34" t="s">
        <v>60</v>
      </c>
      <c r="F216" s="83" t="s">
        <v>48</v>
      </c>
      <c r="G216" s="167"/>
      <c r="H216" s="13">
        <f>KORISNICI!H225</f>
        <v>150</v>
      </c>
      <c r="I216" s="13">
        <f t="shared" si="32"/>
        <v>0</v>
      </c>
    </row>
    <row r="217" spans="1:9" x14ac:dyDescent="0.25">
      <c r="A217" s="64" t="s">
        <v>343</v>
      </c>
      <c r="B217" s="70"/>
      <c r="C217" s="81" t="s">
        <v>23</v>
      </c>
      <c r="D217" s="34" t="s">
        <v>61</v>
      </c>
      <c r="E217" s="34" t="s">
        <v>61</v>
      </c>
      <c r="F217" s="83" t="s">
        <v>48</v>
      </c>
      <c r="G217" s="167"/>
      <c r="H217" s="13">
        <f>KORISNICI!H226</f>
        <v>120</v>
      </c>
      <c r="I217" s="13">
        <f t="shared" si="32"/>
        <v>0</v>
      </c>
    </row>
    <row r="218" spans="1:9" x14ac:dyDescent="0.25">
      <c r="A218" s="64" t="s">
        <v>344</v>
      </c>
      <c r="B218" s="69" t="s">
        <v>52</v>
      </c>
      <c r="C218" s="79">
        <v>3</v>
      </c>
      <c r="D218" s="36" t="s">
        <v>62</v>
      </c>
      <c r="E218" s="36" t="s">
        <v>660</v>
      </c>
      <c r="F218" s="10" t="s">
        <v>16</v>
      </c>
      <c r="G218" s="164" t="s">
        <v>16</v>
      </c>
      <c r="H218" s="13" t="s">
        <v>16</v>
      </c>
      <c r="I218" s="13" t="s">
        <v>16</v>
      </c>
    </row>
    <row r="219" spans="1:9" x14ac:dyDescent="0.25">
      <c r="A219" s="64" t="s">
        <v>345</v>
      </c>
      <c r="B219" s="70"/>
      <c r="C219" s="81" t="s">
        <v>22</v>
      </c>
      <c r="D219" s="34" t="s">
        <v>63</v>
      </c>
      <c r="E219" s="34" t="s">
        <v>63</v>
      </c>
      <c r="F219" s="83" t="s">
        <v>48</v>
      </c>
      <c r="G219" s="167"/>
      <c r="H219" s="13">
        <f>KORISNICI!H228</f>
        <v>0</v>
      </c>
      <c r="I219" s="13">
        <f t="shared" ref="I219:I220" si="33">G219*H219</f>
        <v>0</v>
      </c>
    </row>
    <row r="220" spans="1:9" x14ac:dyDescent="0.25">
      <c r="A220" s="64" t="s">
        <v>346</v>
      </c>
      <c r="B220" s="70"/>
      <c r="C220" s="81" t="s">
        <v>49</v>
      </c>
      <c r="D220" s="34" t="s">
        <v>64</v>
      </c>
      <c r="E220" s="34" t="s">
        <v>64</v>
      </c>
      <c r="F220" s="83" t="s">
        <v>48</v>
      </c>
      <c r="G220" s="167"/>
      <c r="H220" s="13">
        <f>KORISNICI!H229</f>
        <v>0</v>
      </c>
      <c r="I220" s="13">
        <f t="shared" si="33"/>
        <v>0</v>
      </c>
    </row>
    <row r="221" spans="1:9" x14ac:dyDescent="0.25">
      <c r="A221" s="146"/>
      <c r="B221" s="147"/>
      <c r="C221" s="157"/>
      <c r="D221" s="151" t="s">
        <v>65</v>
      </c>
      <c r="E221" s="148" t="s">
        <v>661</v>
      </c>
      <c r="F221" s="158"/>
      <c r="G221" s="169"/>
      <c r="H221" s="155"/>
      <c r="I221" s="155"/>
    </row>
    <row r="222" spans="1:9" ht="51" x14ac:dyDescent="0.25">
      <c r="A222" s="64" t="s">
        <v>347</v>
      </c>
      <c r="B222" s="69" t="s">
        <v>52</v>
      </c>
      <c r="C222" s="79">
        <v>4</v>
      </c>
      <c r="D222" s="36" t="s">
        <v>830</v>
      </c>
      <c r="E222" s="34" t="s">
        <v>662</v>
      </c>
      <c r="F222" s="83" t="s">
        <v>477</v>
      </c>
      <c r="G222" s="167"/>
      <c r="H222" s="13">
        <f>KORISNICI!H231</f>
        <v>2</v>
      </c>
      <c r="I222" s="13">
        <f>G222*H222</f>
        <v>0</v>
      </c>
    </row>
    <row r="223" spans="1:9" ht="51" x14ac:dyDescent="0.25">
      <c r="A223" s="64"/>
      <c r="B223" s="70"/>
      <c r="C223" s="81"/>
      <c r="D223" s="36" t="s">
        <v>832</v>
      </c>
      <c r="E223" s="36" t="s">
        <v>663</v>
      </c>
      <c r="F223" s="10" t="s">
        <v>16</v>
      </c>
      <c r="G223" s="164" t="s">
        <v>16</v>
      </c>
      <c r="H223" s="13" t="s">
        <v>16</v>
      </c>
      <c r="I223" s="13" t="s">
        <v>16</v>
      </c>
    </row>
    <row r="224" spans="1:9" x14ac:dyDescent="0.25">
      <c r="A224" s="64"/>
      <c r="B224" s="70"/>
      <c r="C224" s="81"/>
      <c r="D224" s="34" t="s">
        <v>943</v>
      </c>
      <c r="E224" s="34" t="s">
        <v>664</v>
      </c>
      <c r="F224" s="83" t="s">
        <v>477</v>
      </c>
      <c r="G224" s="164" t="s">
        <v>16</v>
      </c>
      <c r="H224" s="13" t="s">
        <v>16</v>
      </c>
      <c r="I224" s="13" t="s">
        <v>16</v>
      </c>
    </row>
    <row r="225" spans="1:9" x14ac:dyDescent="0.25">
      <c r="A225" s="64"/>
      <c r="B225" s="70"/>
      <c r="C225" s="81"/>
      <c r="D225" s="34" t="s">
        <v>944</v>
      </c>
      <c r="E225" s="34" t="s">
        <v>665</v>
      </c>
      <c r="F225" s="83" t="s">
        <v>477</v>
      </c>
      <c r="G225" s="164" t="s">
        <v>16</v>
      </c>
      <c r="H225" s="13" t="s">
        <v>16</v>
      </c>
      <c r="I225" s="13" t="s">
        <v>16</v>
      </c>
    </row>
    <row r="226" spans="1:9" x14ac:dyDescent="0.25">
      <c r="A226" s="64"/>
      <c r="B226" s="70"/>
      <c r="C226" s="81"/>
      <c r="D226" s="34" t="s">
        <v>945</v>
      </c>
      <c r="E226" s="34" t="s">
        <v>666</v>
      </c>
      <c r="F226" s="83" t="s">
        <v>477</v>
      </c>
      <c r="G226" s="164" t="s">
        <v>16</v>
      </c>
      <c r="H226" s="13" t="s">
        <v>16</v>
      </c>
      <c r="I226" s="13" t="s">
        <v>16</v>
      </c>
    </row>
    <row r="227" spans="1:9" ht="38.25" x14ac:dyDescent="0.25">
      <c r="A227" s="64"/>
      <c r="B227" s="70"/>
      <c r="C227" s="81"/>
      <c r="D227" s="36" t="s">
        <v>946</v>
      </c>
      <c r="E227" s="36" t="s">
        <v>667</v>
      </c>
      <c r="F227" s="83" t="s">
        <v>477</v>
      </c>
      <c r="G227" s="164" t="s">
        <v>16</v>
      </c>
      <c r="H227" s="13" t="s">
        <v>16</v>
      </c>
      <c r="I227" s="13" t="s">
        <v>16</v>
      </c>
    </row>
    <row r="228" spans="1:9" ht="25.5" x14ac:dyDescent="0.25">
      <c r="A228" s="64"/>
      <c r="B228" s="70"/>
      <c r="C228" s="81"/>
      <c r="D228" s="33" t="s">
        <v>947</v>
      </c>
      <c r="E228" s="33" t="s">
        <v>668</v>
      </c>
      <c r="F228" s="10" t="s">
        <v>16</v>
      </c>
      <c r="G228" s="164" t="s">
        <v>16</v>
      </c>
      <c r="H228" s="13" t="s">
        <v>16</v>
      </c>
      <c r="I228" s="13" t="s">
        <v>16</v>
      </c>
    </row>
    <row r="229" spans="1:9" x14ac:dyDescent="0.25">
      <c r="A229" s="64"/>
      <c r="B229" s="70"/>
      <c r="C229" s="81"/>
      <c r="D229" s="32" t="s">
        <v>948</v>
      </c>
      <c r="E229" s="32" t="s">
        <v>669</v>
      </c>
      <c r="F229" s="83" t="s">
        <v>477</v>
      </c>
      <c r="G229" s="164" t="s">
        <v>16</v>
      </c>
      <c r="H229" s="13" t="s">
        <v>16</v>
      </c>
      <c r="I229" s="13" t="s">
        <v>16</v>
      </c>
    </row>
    <row r="230" spans="1:9" x14ac:dyDescent="0.25">
      <c r="A230" s="64"/>
      <c r="B230" s="70"/>
      <c r="C230" s="81"/>
      <c r="D230" s="32" t="s">
        <v>949</v>
      </c>
      <c r="E230" s="32" t="s">
        <v>670</v>
      </c>
      <c r="F230" s="83" t="s">
        <v>477</v>
      </c>
      <c r="G230" s="164" t="s">
        <v>16</v>
      </c>
      <c r="H230" s="13" t="s">
        <v>16</v>
      </c>
      <c r="I230" s="13" t="s">
        <v>16</v>
      </c>
    </row>
    <row r="231" spans="1:9" ht="38.25" x14ac:dyDescent="0.25">
      <c r="A231" s="64"/>
      <c r="B231" s="70"/>
      <c r="C231" s="81"/>
      <c r="D231" s="33" t="s">
        <v>950</v>
      </c>
      <c r="E231" s="33" t="s">
        <v>671</v>
      </c>
      <c r="F231" s="83" t="s">
        <v>477</v>
      </c>
      <c r="G231" s="164" t="s">
        <v>16</v>
      </c>
      <c r="H231" s="13" t="s">
        <v>16</v>
      </c>
      <c r="I231" s="13" t="s">
        <v>16</v>
      </c>
    </row>
    <row r="232" spans="1:9" x14ac:dyDescent="0.25">
      <c r="A232" s="146"/>
      <c r="B232" s="147"/>
      <c r="C232" s="157"/>
      <c r="D232" s="151" t="s">
        <v>66</v>
      </c>
      <c r="E232" s="148" t="s">
        <v>672</v>
      </c>
      <c r="F232" s="158"/>
      <c r="G232" s="169"/>
      <c r="H232" s="155"/>
      <c r="I232" s="155"/>
    </row>
    <row r="233" spans="1:9" ht="25.5" x14ac:dyDescent="0.25">
      <c r="A233" s="64" t="s">
        <v>348</v>
      </c>
      <c r="B233" s="69" t="s">
        <v>52</v>
      </c>
      <c r="C233" s="79">
        <v>5</v>
      </c>
      <c r="D233" s="33" t="s">
        <v>837</v>
      </c>
      <c r="E233" s="32" t="s">
        <v>673</v>
      </c>
      <c r="F233" s="10" t="s">
        <v>16</v>
      </c>
      <c r="G233" s="164" t="s">
        <v>16</v>
      </c>
      <c r="H233" s="13" t="s">
        <v>16</v>
      </c>
      <c r="I233" s="13" t="s">
        <v>16</v>
      </c>
    </row>
    <row r="234" spans="1:9" x14ac:dyDescent="0.25">
      <c r="A234" s="64" t="s">
        <v>349</v>
      </c>
      <c r="B234" s="70"/>
      <c r="C234" s="81" t="s">
        <v>22</v>
      </c>
      <c r="D234" s="32" t="s">
        <v>67</v>
      </c>
      <c r="E234" s="32" t="s">
        <v>67</v>
      </c>
      <c r="F234" s="10" t="s">
        <v>477</v>
      </c>
      <c r="G234" s="167"/>
      <c r="H234" s="13">
        <f>KORISNICI!H243</f>
        <v>10</v>
      </c>
      <c r="I234" s="13">
        <f t="shared" ref="I234:I236" si="34">G234*H234</f>
        <v>0</v>
      </c>
    </row>
    <row r="235" spans="1:9" x14ac:dyDescent="0.25">
      <c r="A235" s="64" t="s">
        <v>350</v>
      </c>
      <c r="B235" s="70"/>
      <c r="C235" s="81" t="s">
        <v>49</v>
      </c>
      <c r="D235" s="32" t="s">
        <v>68</v>
      </c>
      <c r="E235" s="32" t="s">
        <v>68</v>
      </c>
      <c r="F235" s="10" t="s">
        <v>477</v>
      </c>
      <c r="G235" s="167"/>
      <c r="H235" s="13">
        <f>KORISNICI!H244</f>
        <v>5</v>
      </c>
      <c r="I235" s="13">
        <f t="shared" si="34"/>
        <v>0</v>
      </c>
    </row>
    <row r="236" spans="1:9" x14ac:dyDescent="0.25">
      <c r="A236" s="64" t="s">
        <v>351</v>
      </c>
      <c r="B236" s="70"/>
      <c r="C236" s="81" t="s">
        <v>50</v>
      </c>
      <c r="D236" s="32" t="s">
        <v>69</v>
      </c>
      <c r="E236" s="32" t="s">
        <v>69</v>
      </c>
      <c r="F236" s="10" t="s">
        <v>477</v>
      </c>
      <c r="G236" s="167"/>
      <c r="H236" s="13">
        <f>KORISNICI!H245</f>
        <v>4</v>
      </c>
      <c r="I236" s="13">
        <f t="shared" si="34"/>
        <v>0</v>
      </c>
    </row>
    <row r="237" spans="1:9" ht="25.5" x14ac:dyDescent="0.25">
      <c r="A237" s="64" t="s">
        <v>352</v>
      </c>
      <c r="B237" s="69" t="s">
        <v>52</v>
      </c>
      <c r="C237" s="79">
        <v>6</v>
      </c>
      <c r="D237" s="36" t="s">
        <v>839</v>
      </c>
      <c r="E237" s="34" t="s">
        <v>674</v>
      </c>
      <c r="F237" s="10" t="s">
        <v>16</v>
      </c>
      <c r="G237" s="164" t="s">
        <v>16</v>
      </c>
      <c r="H237" s="13" t="s">
        <v>16</v>
      </c>
      <c r="I237" s="13" t="s">
        <v>16</v>
      </c>
    </row>
    <row r="238" spans="1:9" x14ac:dyDescent="0.25">
      <c r="A238" s="64" t="s">
        <v>855</v>
      </c>
      <c r="B238" s="70"/>
      <c r="C238" s="81" t="s">
        <v>22</v>
      </c>
      <c r="D238" s="32" t="s">
        <v>70</v>
      </c>
      <c r="E238" s="32" t="s">
        <v>675</v>
      </c>
      <c r="F238" s="83" t="s">
        <v>477</v>
      </c>
      <c r="G238" s="167"/>
      <c r="H238" s="13">
        <f>KORISNICI!H247</f>
        <v>20</v>
      </c>
      <c r="I238" s="13">
        <f t="shared" ref="I238:I241" si="35">G238*H238</f>
        <v>0</v>
      </c>
    </row>
    <row r="239" spans="1:9" x14ac:dyDescent="0.25">
      <c r="A239" s="64" t="s">
        <v>856</v>
      </c>
      <c r="B239" s="70"/>
      <c r="C239" s="81" t="s">
        <v>49</v>
      </c>
      <c r="D239" s="32" t="s">
        <v>71</v>
      </c>
      <c r="E239" s="32" t="s">
        <v>676</v>
      </c>
      <c r="F239" s="83" t="s">
        <v>477</v>
      </c>
      <c r="G239" s="167"/>
      <c r="H239" s="13">
        <f>KORISNICI!H248</f>
        <v>9</v>
      </c>
      <c r="I239" s="13">
        <f t="shared" si="35"/>
        <v>0</v>
      </c>
    </row>
    <row r="240" spans="1:9" x14ac:dyDescent="0.25">
      <c r="A240" s="64" t="s">
        <v>857</v>
      </c>
      <c r="B240" s="70"/>
      <c r="C240" s="81" t="s">
        <v>50</v>
      </c>
      <c r="D240" s="32" t="s">
        <v>72</v>
      </c>
      <c r="E240" s="32" t="s">
        <v>677</v>
      </c>
      <c r="F240" s="83" t="s">
        <v>477</v>
      </c>
      <c r="G240" s="167"/>
      <c r="H240" s="13">
        <f>KORISNICI!H249</f>
        <v>4</v>
      </c>
      <c r="I240" s="13">
        <f t="shared" si="35"/>
        <v>0</v>
      </c>
    </row>
    <row r="241" spans="1:9" ht="38.25" x14ac:dyDescent="0.25">
      <c r="A241" s="64" t="s">
        <v>353</v>
      </c>
      <c r="B241" s="69" t="s">
        <v>52</v>
      </c>
      <c r="C241" s="79">
        <v>7</v>
      </c>
      <c r="D241" s="33" t="s">
        <v>841</v>
      </c>
      <c r="E241" s="33" t="s">
        <v>678</v>
      </c>
      <c r="F241" s="83" t="s">
        <v>477</v>
      </c>
      <c r="G241" s="167"/>
      <c r="H241" s="13">
        <f>KORISNICI!H250</f>
        <v>3</v>
      </c>
      <c r="I241" s="13">
        <f t="shared" si="35"/>
        <v>0</v>
      </c>
    </row>
    <row r="242" spans="1:9" ht="25.5" x14ac:dyDescent="0.25">
      <c r="A242" s="64" t="s">
        <v>354</v>
      </c>
      <c r="B242" s="69" t="s">
        <v>52</v>
      </c>
      <c r="C242" s="79">
        <v>8</v>
      </c>
      <c r="D242" s="33" t="s">
        <v>843</v>
      </c>
      <c r="E242" s="32" t="s">
        <v>679</v>
      </c>
      <c r="F242" s="10" t="s">
        <v>16</v>
      </c>
      <c r="G242" s="164" t="s">
        <v>16</v>
      </c>
      <c r="H242" s="13" t="s">
        <v>16</v>
      </c>
      <c r="I242" s="13" t="s">
        <v>16</v>
      </c>
    </row>
    <row r="243" spans="1:9" x14ac:dyDescent="0.25">
      <c r="A243" s="64" t="s">
        <v>858</v>
      </c>
      <c r="B243" s="70"/>
      <c r="C243" s="82" t="s">
        <v>22</v>
      </c>
      <c r="D243" s="32" t="s">
        <v>73</v>
      </c>
      <c r="E243" s="32" t="s">
        <v>680</v>
      </c>
      <c r="F243" s="83" t="s">
        <v>477</v>
      </c>
      <c r="G243" s="167"/>
      <c r="H243" s="13">
        <f>KORISNICI!H252</f>
        <v>9</v>
      </c>
      <c r="I243" s="13">
        <f t="shared" ref="I243:I247" si="36">G243*H243</f>
        <v>0</v>
      </c>
    </row>
    <row r="244" spans="1:9" x14ac:dyDescent="0.25">
      <c r="A244" s="64" t="s">
        <v>859</v>
      </c>
      <c r="B244" s="70"/>
      <c r="C244" s="82" t="s">
        <v>49</v>
      </c>
      <c r="D244" s="32" t="s">
        <v>74</v>
      </c>
      <c r="E244" s="32" t="s">
        <v>681</v>
      </c>
      <c r="F244" s="83" t="s">
        <v>477</v>
      </c>
      <c r="G244" s="167"/>
      <c r="H244" s="13">
        <f>KORISNICI!H253</f>
        <v>5</v>
      </c>
      <c r="I244" s="13">
        <f t="shared" si="36"/>
        <v>0</v>
      </c>
    </row>
    <row r="245" spans="1:9" x14ac:dyDescent="0.25">
      <c r="A245" s="64" t="s">
        <v>860</v>
      </c>
      <c r="B245" s="129"/>
      <c r="C245" s="82" t="s">
        <v>50</v>
      </c>
      <c r="D245" s="34" t="s">
        <v>75</v>
      </c>
      <c r="E245" s="34" t="s">
        <v>682</v>
      </c>
      <c r="F245" s="84" t="s">
        <v>477</v>
      </c>
      <c r="G245" s="167"/>
      <c r="H245" s="13">
        <f>KORISNICI!H254</f>
        <v>1</v>
      </c>
      <c r="I245" s="13">
        <f t="shared" si="36"/>
        <v>0</v>
      </c>
    </row>
    <row r="246" spans="1:9" x14ac:dyDescent="0.25">
      <c r="A246" s="64" t="s">
        <v>861</v>
      </c>
      <c r="B246" s="70"/>
      <c r="C246" s="82" t="s">
        <v>23</v>
      </c>
      <c r="D246" s="32" t="s">
        <v>76</v>
      </c>
      <c r="E246" s="32" t="s">
        <v>683</v>
      </c>
      <c r="F246" s="83" t="s">
        <v>477</v>
      </c>
      <c r="G246" s="167"/>
      <c r="H246" s="13">
        <f>KORISNICI!H255</f>
        <v>1</v>
      </c>
      <c r="I246" s="13">
        <f t="shared" si="36"/>
        <v>0</v>
      </c>
    </row>
    <row r="247" spans="1:9" ht="25.5" x14ac:dyDescent="0.25">
      <c r="A247" s="64" t="s">
        <v>355</v>
      </c>
      <c r="B247" s="69" t="s">
        <v>52</v>
      </c>
      <c r="C247" s="79">
        <v>9</v>
      </c>
      <c r="D247" s="33" t="s">
        <v>845</v>
      </c>
      <c r="E247" s="32" t="s">
        <v>684</v>
      </c>
      <c r="F247" s="83" t="s">
        <v>477</v>
      </c>
      <c r="G247" s="167"/>
      <c r="H247" s="13">
        <f>KORISNICI!H256</f>
        <v>2</v>
      </c>
      <c r="I247" s="13">
        <f t="shared" si="36"/>
        <v>0</v>
      </c>
    </row>
    <row r="248" spans="1:9" x14ac:dyDescent="0.25">
      <c r="A248" s="146"/>
      <c r="B248" s="147"/>
      <c r="C248" s="157"/>
      <c r="D248" s="151" t="s">
        <v>77</v>
      </c>
      <c r="E248" s="148" t="s">
        <v>621</v>
      </c>
      <c r="F248" s="158"/>
      <c r="G248" s="169"/>
      <c r="H248" s="155"/>
      <c r="I248" s="155"/>
    </row>
    <row r="249" spans="1:9" ht="25.5" x14ac:dyDescent="0.25">
      <c r="A249" s="64" t="s">
        <v>356</v>
      </c>
      <c r="B249" s="69" t="s">
        <v>52</v>
      </c>
      <c r="C249" s="79">
        <v>10</v>
      </c>
      <c r="D249" s="33" t="s">
        <v>847</v>
      </c>
      <c r="E249" s="33" t="s">
        <v>685</v>
      </c>
      <c r="F249" s="10" t="s">
        <v>16</v>
      </c>
      <c r="G249" s="164" t="s">
        <v>16</v>
      </c>
      <c r="H249" s="13" t="s">
        <v>16</v>
      </c>
      <c r="I249" s="13" t="s">
        <v>16</v>
      </c>
    </row>
    <row r="250" spans="1:9" x14ac:dyDescent="0.25">
      <c r="A250" s="64" t="s">
        <v>357</v>
      </c>
      <c r="B250" s="70"/>
      <c r="C250" s="81" t="s">
        <v>22</v>
      </c>
      <c r="D250" s="32" t="s">
        <v>78</v>
      </c>
      <c r="E250" s="32" t="s">
        <v>686</v>
      </c>
      <c r="F250" s="83"/>
      <c r="G250" s="167"/>
      <c r="H250" s="13">
        <f>KORISNICI!H259</f>
        <v>2</v>
      </c>
      <c r="I250" s="13">
        <f t="shared" ref="I250:I251" si="37">G250*H250</f>
        <v>0</v>
      </c>
    </row>
    <row r="251" spans="1:9" x14ac:dyDescent="0.25">
      <c r="A251" s="64" t="s">
        <v>358</v>
      </c>
      <c r="B251" s="70"/>
      <c r="C251" s="81" t="s">
        <v>49</v>
      </c>
      <c r="D251" s="32" t="s">
        <v>79</v>
      </c>
      <c r="E251" s="32" t="s">
        <v>687</v>
      </c>
      <c r="F251" s="83"/>
      <c r="G251" s="167"/>
      <c r="H251" s="13">
        <f>KORISNICI!H260</f>
        <v>10</v>
      </c>
      <c r="I251" s="13">
        <f t="shared" si="37"/>
        <v>0</v>
      </c>
    </row>
    <row r="252" spans="1:9" x14ac:dyDescent="0.25">
      <c r="A252" s="146"/>
      <c r="B252" s="147"/>
      <c r="C252" s="157"/>
      <c r="D252" s="151" t="s">
        <v>80</v>
      </c>
      <c r="E252" s="148" t="s">
        <v>622</v>
      </c>
      <c r="F252" s="158"/>
      <c r="G252" s="169"/>
      <c r="H252" s="155"/>
      <c r="I252" s="155"/>
    </row>
    <row r="253" spans="1:9" x14ac:dyDescent="0.25">
      <c r="A253" s="64" t="s">
        <v>359</v>
      </c>
      <c r="B253" s="69" t="s">
        <v>52</v>
      </c>
      <c r="C253" s="79">
        <v>11</v>
      </c>
      <c r="D253" s="33" t="s">
        <v>81</v>
      </c>
      <c r="E253" s="33" t="s">
        <v>688</v>
      </c>
      <c r="F253" s="83"/>
      <c r="G253" s="164"/>
      <c r="H253" s="13" t="s">
        <v>16</v>
      </c>
      <c r="I253" s="13" t="s">
        <v>16</v>
      </c>
    </row>
    <row r="254" spans="1:9" x14ac:dyDescent="0.25">
      <c r="A254" s="64" t="s">
        <v>862</v>
      </c>
      <c r="B254" s="70"/>
      <c r="C254" s="81" t="s">
        <v>22</v>
      </c>
      <c r="D254" s="32" t="s">
        <v>82</v>
      </c>
      <c r="E254" s="32" t="s">
        <v>82</v>
      </c>
      <c r="F254" s="83" t="s">
        <v>48</v>
      </c>
      <c r="G254" s="167"/>
      <c r="H254" s="13">
        <f>KORISNICI!H263</f>
        <v>0</v>
      </c>
      <c r="I254" s="13">
        <f t="shared" ref="I254:I256" si="38">G254*H254</f>
        <v>0</v>
      </c>
    </row>
    <row r="255" spans="1:9" x14ac:dyDescent="0.25">
      <c r="A255" s="64" t="s">
        <v>863</v>
      </c>
      <c r="B255" s="70"/>
      <c r="C255" s="81" t="s">
        <v>49</v>
      </c>
      <c r="D255" s="32" t="s">
        <v>83</v>
      </c>
      <c r="E255" s="32" t="s">
        <v>83</v>
      </c>
      <c r="F255" s="83" t="s">
        <v>48</v>
      </c>
      <c r="G255" s="167"/>
      <c r="H255" s="13">
        <f>KORISNICI!H264</f>
        <v>0</v>
      </c>
      <c r="I255" s="13">
        <f t="shared" si="38"/>
        <v>0</v>
      </c>
    </row>
    <row r="256" spans="1:9" ht="25.5" x14ac:dyDescent="0.25">
      <c r="A256" s="64" t="s">
        <v>360</v>
      </c>
      <c r="B256" s="69" t="s">
        <v>52</v>
      </c>
      <c r="C256" s="79">
        <v>12</v>
      </c>
      <c r="D256" s="33" t="s">
        <v>849</v>
      </c>
      <c r="E256" s="32" t="s">
        <v>689</v>
      </c>
      <c r="F256" s="83" t="s">
        <v>477</v>
      </c>
      <c r="G256" s="167"/>
      <c r="H256" s="13">
        <f>KORISNICI!H265</f>
        <v>0</v>
      </c>
      <c r="I256" s="13">
        <f t="shared" si="38"/>
        <v>0</v>
      </c>
    </row>
    <row r="257" spans="1:9" x14ac:dyDescent="0.25">
      <c r="A257" s="64" t="s">
        <v>361</v>
      </c>
      <c r="B257" s="69" t="s">
        <v>52</v>
      </c>
      <c r="C257" s="79">
        <v>13</v>
      </c>
      <c r="D257" s="33" t="s">
        <v>84</v>
      </c>
      <c r="E257" s="33" t="s">
        <v>690</v>
      </c>
      <c r="F257" s="10" t="s">
        <v>16</v>
      </c>
      <c r="G257" s="164" t="s">
        <v>16</v>
      </c>
      <c r="H257" s="13" t="s">
        <v>16</v>
      </c>
      <c r="I257" s="13" t="s">
        <v>16</v>
      </c>
    </row>
    <row r="258" spans="1:9" x14ac:dyDescent="0.25">
      <c r="A258" s="64" t="s">
        <v>864</v>
      </c>
      <c r="B258" s="70"/>
      <c r="C258" s="81" t="s">
        <v>22</v>
      </c>
      <c r="D258" s="32" t="s">
        <v>85</v>
      </c>
      <c r="E258" s="32" t="s">
        <v>85</v>
      </c>
      <c r="F258" s="83" t="s">
        <v>48</v>
      </c>
      <c r="G258" s="167"/>
      <c r="H258" s="13">
        <f>KORISNICI!H267</f>
        <v>0</v>
      </c>
      <c r="I258" s="13">
        <f t="shared" ref="I258:I260" si="39">G258*H258</f>
        <v>0</v>
      </c>
    </row>
    <row r="259" spans="1:9" x14ac:dyDescent="0.25">
      <c r="A259" s="64" t="s">
        <v>865</v>
      </c>
      <c r="B259" s="70"/>
      <c r="C259" s="81" t="s">
        <v>49</v>
      </c>
      <c r="D259" s="32" t="s">
        <v>86</v>
      </c>
      <c r="E259" s="32" t="s">
        <v>86</v>
      </c>
      <c r="F259" s="83" t="s">
        <v>48</v>
      </c>
      <c r="G259" s="167"/>
      <c r="H259" s="13">
        <f>KORISNICI!H268</f>
        <v>0</v>
      </c>
      <c r="I259" s="13">
        <f t="shared" si="39"/>
        <v>0</v>
      </c>
    </row>
    <row r="260" spans="1:9" x14ac:dyDescent="0.25">
      <c r="A260" s="64" t="s">
        <v>866</v>
      </c>
      <c r="B260" s="70"/>
      <c r="C260" s="81" t="s">
        <v>50</v>
      </c>
      <c r="D260" s="32" t="s">
        <v>87</v>
      </c>
      <c r="E260" s="32" t="s">
        <v>87</v>
      </c>
      <c r="F260" s="83" t="s">
        <v>48</v>
      </c>
      <c r="G260" s="167"/>
      <c r="H260" s="13">
        <f>KORISNICI!H269</f>
        <v>0</v>
      </c>
      <c r="I260" s="13">
        <f t="shared" si="39"/>
        <v>0</v>
      </c>
    </row>
    <row r="261" spans="1:9" x14ac:dyDescent="0.25">
      <c r="A261" s="146"/>
      <c r="B261" s="147"/>
      <c r="C261" s="157"/>
      <c r="D261" s="151" t="s">
        <v>88</v>
      </c>
      <c r="E261" s="148" t="s">
        <v>691</v>
      </c>
      <c r="F261" s="158"/>
      <c r="G261" s="169"/>
      <c r="H261" s="155"/>
      <c r="I261" s="155"/>
    </row>
    <row r="262" spans="1:9" x14ac:dyDescent="0.25">
      <c r="A262" s="64" t="s">
        <v>362</v>
      </c>
      <c r="B262" s="69" t="s">
        <v>52</v>
      </c>
      <c r="C262" s="79">
        <v>14</v>
      </c>
      <c r="D262" s="33" t="s">
        <v>89</v>
      </c>
      <c r="E262" s="33" t="s">
        <v>692</v>
      </c>
      <c r="F262" s="83" t="s">
        <v>48</v>
      </c>
      <c r="G262" s="167"/>
      <c r="H262" s="13">
        <f>KORISNICI!H271</f>
        <v>0</v>
      </c>
      <c r="I262" s="13">
        <f t="shared" ref="I262:I263" si="40">G262*H262</f>
        <v>0</v>
      </c>
    </row>
    <row r="263" spans="1:9" ht="25.5" x14ac:dyDescent="0.25">
      <c r="A263" s="64" t="s">
        <v>363</v>
      </c>
      <c r="B263" s="69" t="s">
        <v>52</v>
      </c>
      <c r="C263" s="79">
        <v>15</v>
      </c>
      <c r="D263" s="33" t="s">
        <v>851</v>
      </c>
      <c r="E263" s="32" t="s">
        <v>693</v>
      </c>
      <c r="F263" s="83" t="s">
        <v>48</v>
      </c>
      <c r="G263" s="167"/>
      <c r="H263" s="13">
        <f>KORISNICI!H272</f>
        <v>0</v>
      </c>
      <c r="I263" s="13">
        <f t="shared" si="40"/>
        <v>0</v>
      </c>
    </row>
    <row r="264" spans="1:9" x14ac:dyDescent="0.25">
      <c r="A264" s="64" t="s">
        <v>364</v>
      </c>
      <c r="B264" s="69" t="s">
        <v>52</v>
      </c>
      <c r="C264" s="79">
        <v>16</v>
      </c>
      <c r="D264" s="33" t="s">
        <v>90</v>
      </c>
      <c r="E264" s="33" t="s">
        <v>694</v>
      </c>
      <c r="F264" s="10" t="s">
        <v>16</v>
      </c>
      <c r="G264" s="164" t="s">
        <v>16</v>
      </c>
      <c r="H264" s="13" t="s">
        <v>16</v>
      </c>
      <c r="I264" s="13" t="s">
        <v>16</v>
      </c>
    </row>
    <row r="265" spans="1:9" x14ac:dyDescent="0.25">
      <c r="A265" s="64" t="s">
        <v>867</v>
      </c>
      <c r="B265" s="70"/>
      <c r="C265" s="81" t="s">
        <v>22</v>
      </c>
      <c r="D265" s="32" t="s">
        <v>91</v>
      </c>
      <c r="E265" s="32" t="s">
        <v>695</v>
      </c>
      <c r="F265" s="83" t="s">
        <v>48</v>
      </c>
      <c r="G265" s="167"/>
      <c r="H265" s="13">
        <f>KORISNICI!H274</f>
        <v>0</v>
      </c>
      <c r="I265" s="13">
        <f t="shared" ref="I265:I266" si="41">G265*H265</f>
        <v>0</v>
      </c>
    </row>
    <row r="266" spans="1:9" x14ac:dyDescent="0.25">
      <c r="A266" s="64" t="s">
        <v>868</v>
      </c>
      <c r="B266" s="70"/>
      <c r="C266" s="81" t="s">
        <v>49</v>
      </c>
      <c r="D266" s="32" t="s">
        <v>92</v>
      </c>
      <c r="E266" s="32" t="s">
        <v>696</v>
      </c>
      <c r="F266" s="83" t="s">
        <v>477</v>
      </c>
      <c r="G266" s="167"/>
      <c r="H266" s="13">
        <f>KORISNICI!H275</f>
        <v>0</v>
      </c>
      <c r="I266" s="13">
        <f t="shared" si="41"/>
        <v>0</v>
      </c>
    </row>
    <row r="267" spans="1:9" x14ac:dyDescent="0.25">
      <c r="I267" s="145">
        <f>SUM(I5:I266)</f>
        <v>0</v>
      </c>
    </row>
  </sheetData>
  <sheetProtection password="D889" sheet="1" objects="1" scenarios="1"/>
  <pageMargins left="0.70866141732283472" right="0.70866141732283472" top="0.74803149606299213" bottom="0.74803149606299213" header="0.31496062992125984" footer="0.31496062992125984"/>
  <pageSetup paperSize="9" scale="74" orientation="portrait" r:id="rId1"/>
  <rowBreaks count="3" manualBreakCount="3">
    <brk id="49" max="8" man="1"/>
    <brk id="132" max="8" man="1"/>
    <brk id="17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J277"/>
  <sheetViews>
    <sheetView zoomScale="90" zoomScaleNormal="90" zoomScaleSheetLayoutView="100" workbookViewId="0">
      <pane xSplit="9" ySplit="12" topLeftCell="AT217" activePane="bottomRight" state="frozen"/>
      <selection pane="topRight" activeCell="J1" sqref="J1"/>
      <selection pane="bottomLeft" activeCell="A13" sqref="A13"/>
      <selection pane="bottomRight" activeCell="G232" sqref="G232"/>
    </sheetView>
  </sheetViews>
  <sheetFormatPr defaultColWidth="12.25" defaultRowHeight="12.75" x14ac:dyDescent="0.25"/>
  <cols>
    <col min="1" max="1" width="6.125" style="22" bestFit="1" customWidth="1"/>
    <col min="2" max="2" width="2.125" style="25" bestFit="1" customWidth="1"/>
    <col min="3" max="3" width="2.75" style="25" customWidth="1"/>
    <col min="4" max="4" width="42.125" style="30" customWidth="1"/>
    <col min="5" max="5" width="42.125" style="30" hidden="1" customWidth="1"/>
    <col min="6" max="6" width="8.125" style="2" bestFit="1" customWidth="1"/>
    <col min="7" max="7" width="14.125" style="4" customWidth="1"/>
    <col min="8" max="8" width="16.25" style="59" customWidth="1"/>
    <col min="9" max="9" width="17.75" style="59" bestFit="1" customWidth="1"/>
    <col min="10" max="10" width="14" style="17" customWidth="1"/>
    <col min="11" max="12" width="14" style="5" customWidth="1"/>
    <col min="13" max="13" width="14" style="17" customWidth="1"/>
    <col min="14" max="15" width="14" style="5" customWidth="1"/>
    <col min="16" max="16" width="14" style="17" customWidth="1"/>
    <col min="17" max="18" width="14" style="5" customWidth="1"/>
    <col min="19" max="19" width="14" style="17" customWidth="1"/>
    <col min="20" max="21" width="14" style="5" customWidth="1"/>
    <col min="22" max="22" width="14" style="17" customWidth="1"/>
    <col min="23" max="24" width="14" style="5" customWidth="1"/>
    <col min="25" max="36" width="14" style="3" customWidth="1"/>
    <col min="37" max="37" width="14" style="17" customWidth="1"/>
    <col min="38" max="39" width="14" style="5" customWidth="1"/>
    <col min="40" max="40" width="14" style="17" customWidth="1"/>
    <col min="41" max="42" width="14" style="5" customWidth="1"/>
    <col min="43" max="43" width="14" style="17" customWidth="1"/>
    <col min="44" max="45" width="14" style="5" customWidth="1"/>
    <col min="46" max="46" width="14" style="17" customWidth="1"/>
    <col min="47" max="48" width="14" style="5" customWidth="1"/>
    <col min="49" max="49" width="14" style="17" customWidth="1"/>
    <col min="50" max="51" width="14" style="5" customWidth="1"/>
    <col min="52" max="52" width="14" style="17" customWidth="1"/>
    <col min="53" max="54" width="14" style="5" customWidth="1"/>
    <col min="55" max="55" width="14" style="17" customWidth="1"/>
    <col min="56" max="57" width="14" style="5" customWidth="1"/>
    <col min="58" max="59" width="12.25" style="111"/>
    <col min="60" max="16384" width="12.25" style="3"/>
  </cols>
  <sheetData>
    <row r="1" spans="1:59" s="97" customFormat="1" ht="11.25" x14ac:dyDescent="0.25">
      <c r="A1" s="92"/>
      <c r="B1" s="93"/>
      <c r="C1" s="93"/>
      <c r="D1" s="94"/>
      <c r="E1" s="94"/>
      <c r="F1" s="95"/>
      <c r="G1" s="96" t="s">
        <v>879</v>
      </c>
      <c r="H1" s="96"/>
      <c r="I1" s="98"/>
      <c r="J1" s="63" t="s">
        <v>942</v>
      </c>
      <c r="K1" s="103"/>
      <c r="L1" s="120"/>
      <c r="M1" s="63" t="s">
        <v>942</v>
      </c>
      <c r="N1" s="103"/>
      <c r="O1" s="118"/>
      <c r="P1" s="63" t="s">
        <v>942</v>
      </c>
      <c r="Q1" s="103"/>
      <c r="R1" s="118"/>
      <c r="S1" s="63" t="s">
        <v>942</v>
      </c>
      <c r="T1" s="103"/>
      <c r="U1" s="118"/>
      <c r="V1" s="63" t="s">
        <v>942</v>
      </c>
      <c r="W1" s="103"/>
      <c r="X1" s="118"/>
      <c r="Y1" s="63" t="s">
        <v>942</v>
      </c>
      <c r="Z1" s="103"/>
      <c r="AA1" s="118"/>
      <c r="AB1" s="63" t="s">
        <v>942</v>
      </c>
      <c r="AC1" s="103"/>
      <c r="AD1" s="118"/>
      <c r="AE1" s="63" t="s">
        <v>942</v>
      </c>
      <c r="AF1" s="103"/>
      <c r="AG1" s="118"/>
      <c r="AH1" s="63" t="s">
        <v>942</v>
      </c>
      <c r="AI1" s="103"/>
      <c r="AJ1" s="118"/>
      <c r="AK1" s="63" t="s">
        <v>942</v>
      </c>
      <c r="AL1" s="103"/>
      <c r="AM1" s="118"/>
      <c r="AN1" s="63" t="s">
        <v>942</v>
      </c>
      <c r="AO1" s="103"/>
      <c r="AP1" s="118"/>
      <c r="AQ1" s="63" t="s">
        <v>942</v>
      </c>
      <c r="AR1" s="103"/>
      <c r="AS1" s="118"/>
      <c r="AT1" s="63" t="s">
        <v>942</v>
      </c>
      <c r="AU1" s="103"/>
      <c r="AV1" s="118"/>
      <c r="AW1" s="63" t="s">
        <v>942</v>
      </c>
      <c r="AX1" s="103"/>
      <c r="AY1" s="118"/>
      <c r="AZ1" s="63"/>
      <c r="BA1" s="103"/>
      <c r="BB1" s="118"/>
      <c r="BC1" s="63"/>
      <c r="BD1" s="103"/>
      <c r="BE1" s="118"/>
      <c r="BF1" s="163"/>
      <c r="BG1" s="105"/>
    </row>
    <row r="2" spans="1:59" s="97" customFormat="1" ht="11.25" x14ac:dyDescent="0.25">
      <c r="A2" s="92"/>
      <c r="B2" s="93"/>
      <c r="C2" s="93"/>
      <c r="D2" s="94"/>
      <c r="E2" s="94"/>
      <c r="F2" s="95"/>
      <c r="G2" s="96" t="s">
        <v>606</v>
      </c>
      <c r="H2" s="96"/>
      <c r="I2" s="98">
        <f t="shared" ref="I2:I9" si="0">COUNTA(J2:BB2)</f>
        <v>14</v>
      </c>
      <c r="J2" s="99">
        <v>1</v>
      </c>
      <c r="K2" s="102"/>
      <c r="L2" s="117"/>
      <c r="M2" s="116">
        <v>2</v>
      </c>
      <c r="N2" s="102"/>
      <c r="O2" s="115"/>
      <c r="P2" s="116">
        <v>3</v>
      </c>
      <c r="Q2" s="102"/>
      <c r="R2" s="115"/>
      <c r="S2" s="116">
        <v>4</v>
      </c>
      <c r="T2" s="102"/>
      <c r="U2" s="115"/>
      <c r="V2" s="116">
        <v>5</v>
      </c>
      <c r="W2" s="102"/>
      <c r="X2" s="115"/>
      <c r="Y2" s="116">
        <v>6</v>
      </c>
      <c r="Z2" s="102"/>
      <c r="AA2" s="115"/>
      <c r="AB2" s="116">
        <v>7</v>
      </c>
      <c r="AC2" s="102"/>
      <c r="AD2" s="115"/>
      <c r="AE2" s="116">
        <v>8</v>
      </c>
      <c r="AF2" s="102"/>
      <c r="AG2" s="115"/>
      <c r="AH2" s="116">
        <v>9</v>
      </c>
      <c r="AI2" s="102"/>
      <c r="AJ2" s="115"/>
      <c r="AK2" s="116">
        <v>10</v>
      </c>
      <c r="AL2" s="102"/>
      <c r="AM2" s="115"/>
      <c r="AN2" s="116">
        <v>11</v>
      </c>
      <c r="AO2" s="102"/>
      <c r="AP2" s="115"/>
      <c r="AQ2" s="116">
        <v>12</v>
      </c>
      <c r="AR2" s="102"/>
      <c r="AS2" s="115"/>
      <c r="AT2" s="116">
        <v>13</v>
      </c>
      <c r="AU2" s="102"/>
      <c r="AV2" s="115"/>
      <c r="AW2" s="116">
        <v>14</v>
      </c>
      <c r="AX2" s="102"/>
      <c r="AY2" s="115"/>
      <c r="AZ2" s="116"/>
      <c r="BA2" s="102"/>
      <c r="BB2" s="115"/>
      <c r="BC2" s="116"/>
      <c r="BD2" s="102"/>
      <c r="BE2" s="115"/>
      <c r="BF2" s="105"/>
      <c r="BG2" s="105"/>
    </row>
    <row r="3" spans="1:59" s="18" customFormat="1" ht="11.25" hidden="1" x14ac:dyDescent="0.25">
      <c r="A3" s="55"/>
      <c r="B3" s="56"/>
      <c r="C3" s="56"/>
      <c r="D3" s="94"/>
      <c r="E3" s="94"/>
      <c r="F3" s="48"/>
      <c r="G3" s="50" t="s">
        <v>607</v>
      </c>
      <c r="H3" s="50"/>
      <c r="I3" s="98">
        <f t="shared" si="0"/>
        <v>14</v>
      </c>
      <c r="J3" s="63" t="s">
        <v>883</v>
      </c>
      <c r="K3" s="103"/>
      <c r="L3" s="120"/>
      <c r="M3" s="119" t="s">
        <v>888</v>
      </c>
      <c r="N3" s="103"/>
      <c r="O3" s="118"/>
      <c r="P3" s="119" t="s">
        <v>893</v>
      </c>
      <c r="Q3" s="103"/>
      <c r="R3" s="118"/>
      <c r="S3" s="119" t="s">
        <v>882</v>
      </c>
      <c r="T3" s="103"/>
      <c r="U3" s="118"/>
      <c r="V3" s="119" t="s">
        <v>901</v>
      </c>
      <c r="W3" s="103"/>
      <c r="X3" s="118"/>
      <c r="Y3" s="119" t="s">
        <v>905</v>
      </c>
      <c r="Z3" s="103"/>
      <c r="AA3" s="118"/>
      <c r="AB3" s="119" t="s">
        <v>910</v>
      </c>
      <c r="AC3" s="103"/>
      <c r="AD3" s="118"/>
      <c r="AE3" s="119" t="s">
        <v>881</v>
      </c>
      <c r="AF3" s="103"/>
      <c r="AG3" s="118"/>
      <c r="AH3" s="119" t="s">
        <v>917</v>
      </c>
      <c r="AI3" s="103"/>
      <c r="AJ3" s="118"/>
      <c r="AK3" s="119" t="s">
        <v>922</v>
      </c>
      <c r="AL3" s="103"/>
      <c r="AM3" s="118"/>
      <c r="AN3" s="119" t="s">
        <v>880</v>
      </c>
      <c r="AO3" s="103"/>
      <c r="AP3" s="118"/>
      <c r="AQ3" s="119" t="s">
        <v>929</v>
      </c>
      <c r="AR3" s="103"/>
      <c r="AS3" s="118"/>
      <c r="AT3" s="119" t="s">
        <v>933</v>
      </c>
      <c r="AU3" s="103"/>
      <c r="AV3" s="118"/>
      <c r="AW3" s="119" t="s">
        <v>938</v>
      </c>
      <c r="AX3" s="103"/>
      <c r="AY3" s="118"/>
      <c r="AZ3" s="119"/>
      <c r="BA3" s="103"/>
      <c r="BB3" s="118"/>
      <c r="BC3" s="119"/>
      <c r="BD3" s="103"/>
      <c r="BE3" s="118"/>
      <c r="BF3" s="106"/>
      <c r="BG3" s="106"/>
    </row>
    <row r="4" spans="1:59" s="18" customFormat="1" ht="11.25" hidden="1" x14ac:dyDescent="0.25">
      <c r="A4" s="55"/>
      <c r="B4" s="56"/>
      <c r="C4" s="56"/>
      <c r="D4" s="49"/>
      <c r="E4" s="49"/>
      <c r="F4" s="48"/>
      <c r="G4" s="50" t="s">
        <v>608</v>
      </c>
      <c r="H4" s="50"/>
      <c r="I4" s="98">
        <f t="shared" si="0"/>
        <v>14</v>
      </c>
      <c r="J4" s="63" t="s">
        <v>884</v>
      </c>
      <c r="K4" s="103"/>
      <c r="L4" s="120"/>
      <c r="M4" s="119" t="s">
        <v>889</v>
      </c>
      <c r="N4" s="103"/>
      <c r="O4" s="118"/>
      <c r="P4" s="119" t="s">
        <v>894</v>
      </c>
      <c r="Q4" s="103"/>
      <c r="R4" s="118"/>
      <c r="S4" s="119" t="s">
        <v>898</v>
      </c>
      <c r="T4" s="103"/>
      <c r="U4" s="118"/>
      <c r="V4" s="119" t="s">
        <v>902</v>
      </c>
      <c r="W4" s="103"/>
      <c r="X4" s="118"/>
      <c r="Y4" s="119" t="s">
        <v>906</v>
      </c>
      <c r="Z4" s="103"/>
      <c r="AA4" s="118"/>
      <c r="AB4" s="119" t="s">
        <v>911</v>
      </c>
      <c r="AC4" s="103"/>
      <c r="AD4" s="118"/>
      <c r="AE4" s="119" t="s">
        <v>914</v>
      </c>
      <c r="AF4" s="103"/>
      <c r="AG4" s="118"/>
      <c r="AH4" s="119" t="s">
        <v>918</v>
      </c>
      <c r="AI4" s="103"/>
      <c r="AJ4" s="118"/>
      <c r="AK4" s="119" t="s">
        <v>923</v>
      </c>
      <c r="AL4" s="103"/>
      <c r="AM4" s="118"/>
      <c r="AN4" s="119" t="s">
        <v>926</v>
      </c>
      <c r="AO4" s="103"/>
      <c r="AP4" s="118"/>
      <c r="AQ4" s="119" t="s">
        <v>930</v>
      </c>
      <c r="AR4" s="103"/>
      <c r="AS4" s="118"/>
      <c r="AT4" s="119" t="s">
        <v>934</v>
      </c>
      <c r="AU4" s="103"/>
      <c r="AV4" s="118"/>
      <c r="AW4" s="119" t="s">
        <v>939</v>
      </c>
      <c r="AX4" s="103"/>
      <c r="AY4" s="118"/>
      <c r="AZ4" s="119"/>
      <c r="BA4" s="103"/>
      <c r="BB4" s="118"/>
      <c r="BC4" s="119"/>
      <c r="BD4" s="103"/>
      <c r="BE4" s="118"/>
      <c r="BF4" s="106"/>
      <c r="BG4" s="106"/>
    </row>
    <row r="5" spans="1:59" s="18" customFormat="1" ht="11.25" hidden="1" x14ac:dyDescent="0.25">
      <c r="A5" s="55"/>
      <c r="B5" s="56"/>
      <c r="C5" s="56"/>
      <c r="D5" s="49"/>
      <c r="E5" s="49"/>
      <c r="F5" s="48"/>
      <c r="G5" s="50" t="s">
        <v>609</v>
      </c>
      <c r="H5" s="50"/>
      <c r="I5" s="98">
        <f t="shared" si="0"/>
        <v>14</v>
      </c>
      <c r="J5" s="170" t="s">
        <v>885</v>
      </c>
      <c r="K5" s="171"/>
      <c r="L5" s="172"/>
      <c r="M5" s="173" t="s">
        <v>890</v>
      </c>
      <c r="N5" s="174"/>
      <c r="O5" s="174"/>
      <c r="P5" s="173" t="s">
        <v>895</v>
      </c>
      <c r="Q5" s="174"/>
      <c r="R5" s="174"/>
      <c r="S5" s="173" t="s">
        <v>899</v>
      </c>
      <c r="T5" s="174"/>
      <c r="U5" s="174"/>
      <c r="V5" s="173" t="s">
        <v>903</v>
      </c>
      <c r="W5" s="174"/>
      <c r="X5" s="174"/>
      <c r="Y5" s="173" t="s">
        <v>907</v>
      </c>
      <c r="Z5" s="174"/>
      <c r="AA5" s="174"/>
      <c r="AB5" s="173" t="s">
        <v>912</v>
      </c>
      <c r="AC5" s="174"/>
      <c r="AD5" s="174"/>
      <c r="AE5" s="173" t="s">
        <v>915</v>
      </c>
      <c r="AF5" s="174"/>
      <c r="AG5" s="174"/>
      <c r="AH5" s="173" t="s">
        <v>919</v>
      </c>
      <c r="AI5" s="174"/>
      <c r="AJ5" s="174"/>
      <c r="AK5" s="173" t="s">
        <v>924</v>
      </c>
      <c r="AL5" s="174"/>
      <c r="AM5" s="174"/>
      <c r="AN5" s="173" t="s">
        <v>927</v>
      </c>
      <c r="AO5" s="174"/>
      <c r="AP5" s="174"/>
      <c r="AQ5" s="173" t="s">
        <v>931</v>
      </c>
      <c r="AR5" s="174"/>
      <c r="AS5" s="174"/>
      <c r="AT5" s="173" t="s">
        <v>935</v>
      </c>
      <c r="AU5" s="174"/>
      <c r="AV5" s="174"/>
      <c r="AW5" s="173" t="s">
        <v>940</v>
      </c>
      <c r="AX5" s="174"/>
      <c r="AY5" s="174"/>
      <c r="AZ5" s="173"/>
      <c r="BA5" s="174"/>
      <c r="BB5" s="174"/>
      <c r="BC5" s="173"/>
      <c r="BD5" s="174"/>
      <c r="BE5" s="174"/>
      <c r="BF5" s="106"/>
      <c r="BG5" s="106"/>
    </row>
    <row r="6" spans="1:59" s="18" customFormat="1" ht="11.25" x14ac:dyDescent="0.25">
      <c r="A6" s="55"/>
      <c r="B6" s="56"/>
      <c r="C6" s="56"/>
      <c r="D6" s="49"/>
      <c r="E6" s="49"/>
      <c r="F6" s="48"/>
      <c r="G6" s="50" t="s">
        <v>610</v>
      </c>
      <c r="H6" s="50"/>
      <c r="I6" s="98">
        <f t="shared" si="0"/>
        <v>14</v>
      </c>
      <c r="J6" s="170" t="s">
        <v>886</v>
      </c>
      <c r="K6" s="171"/>
      <c r="L6" s="172"/>
      <c r="M6" s="173" t="s">
        <v>886</v>
      </c>
      <c r="N6" s="174"/>
      <c r="O6" s="174"/>
      <c r="P6" s="173" t="s">
        <v>886</v>
      </c>
      <c r="Q6" s="174"/>
      <c r="R6" s="174"/>
      <c r="S6" s="173" t="s">
        <v>886</v>
      </c>
      <c r="T6" s="174"/>
      <c r="U6" s="174"/>
      <c r="V6" s="173" t="s">
        <v>886</v>
      </c>
      <c r="W6" s="174"/>
      <c r="X6" s="174"/>
      <c r="Y6" s="173" t="s">
        <v>886</v>
      </c>
      <c r="Z6" s="174"/>
      <c r="AA6" s="174"/>
      <c r="AB6" s="173" t="s">
        <v>886</v>
      </c>
      <c r="AC6" s="174"/>
      <c r="AD6" s="174"/>
      <c r="AE6" s="173" t="s">
        <v>886</v>
      </c>
      <c r="AF6" s="174"/>
      <c r="AG6" s="174"/>
      <c r="AH6" s="173" t="s">
        <v>886</v>
      </c>
      <c r="AI6" s="174"/>
      <c r="AJ6" s="174"/>
      <c r="AK6" s="173" t="s">
        <v>886</v>
      </c>
      <c r="AL6" s="174"/>
      <c r="AM6" s="174"/>
      <c r="AN6" s="173" t="s">
        <v>886</v>
      </c>
      <c r="AO6" s="174"/>
      <c r="AP6" s="174"/>
      <c r="AQ6" s="173" t="s">
        <v>886</v>
      </c>
      <c r="AR6" s="174"/>
      <c r="AS6" s="174"/>
      <c r="AT6" s="173" t="s">
        <v>886</v>
      </c>
      <c r="AU6" s="174"/>
      <c r="AV6" s="174"/>
      <c r="AW6" s="173" t="s">
        <v>886</v>
      </c>
      <c r="AX6" s="174"/>
      <c r="AY6" s="174"/>
      <c r="AZ6" s="173"/>
      <c r="BA6" s="174"/>
      <c r="BB6" s="174"/>
      <c r="BC6" s="173"/>
      <c r="BD6" s="174"/>
      <c r="BE6" s="174"/>
      <c r="BF6" s="106"/>
      <c r="BG6" s="106"/>
    </row>
    <row r="7" spans="1:59" s="18" customFormat="1" ht="11.25" x14ac:dyDescent="0.25">
      <c r="A7" s="55"/>
      <c r="B7" s="56"/>
      <c r="C7" s="56"/>
      <c r="D7" s="49"/>
      <c r="E7" s="49"/>
      <c r="F7" s="48"/>
      <c r="G7" s="50" t="s">
        <v>611</v>
      </c>
      <c r="H7" s="50"/>
      <c r="I7" s="98">
        <f t="shared" si="0"/>
        <v>14</v>
      </c>
      <c r="J7" s="170" t="s">
        <v>886</v>
      </c>
      <c r="K7" s="171"/>
      <c r="L7" s="172"/>
      <c r="M7" s="173" t="s">
        <v>892</v>
      </c>
      <c r="N7" s="174"/>
      <c r="O7" s="174"/>
      <c r="P7" s="173" t="s">
        <v>896</v>
      </c>
      <c r="Q7" s="174"/>
      <c r="R7" s="174"/>
      <c r="S7" s="173" t="s">
        <v>896</v>
      </c>
      <c r="T7" s="174"/>
      <c r="U7" s="174"/>
      <c r="V7" s="173" t="s">
        <v>896</v>
      </c>
      <c r="W7" s="174"/>
      <c r="X7" s="174"/>
      <c r="Y7" s="173" t="s">
        <v>908</v>
      </c>
      <c r="Z7" s="174"/>
      <c r="AA7" s="174"/>
      <c r="AB7" s="173" t="s">
        <v>886</v>
      </c>
      <c r="AC7" s="174"/>
      <c r="AD7" s="174"/>
      <c r="AE7" s="173" t="s">
        <v>908</v>
      </c>
      <c r="AF7" s="174"/>
      <c r="AG7" s="174"/>
      <c r="AH7" s="173" t="s">
        <v>920</v>
      </c>
      <c r="AI7" s="174"/>
      <c r="AJ7" s="174"/>
      <c r="AK7" s="173" t="s">
        <v>896</v>
      </c>
      <c r="AL7" s="174"/>
      <c r="AM7" s="174"/>
      <c r="AN7" s="173" t="s">
        <v>896</v>
      </c>
      <c r="AO7" s="174"/>
      <c r="AP7" s="174"/>
      <c r="AQ7" s="173" t="s">
        <v>908</v>
      </c>
      <c r="AR7" s="174"/>
      <c r="AS7" s="174"/>
      <c r="AT7" s="173" t="s">
        <v>936</v>
      </c>
      <c r="AU7" s="174"/>
      <c r="AV7" s="174"/>
      <c r="AW7" s="173" t="s">
        <v>920</v>
      </c>
      <c r="AX7" s="174"/>
      <c r="AY7" s="174"/>
      <c r="AZ7" s="173"/>
      <c r="BA7" s="174"/>
      <c r="BB7" s="174"/>
      <c r="BC7" s="173"/>
      <c r="BD7" s="174"/>
      <c r="BE7" s="174"/>
      <c r="BF7" s="106"/>
      <c r="BG7" s="106"/>
    </row>
    <row r="8" spans="1:59" s="18" customFormat="1" ht="11.25" hidden="1" x14ac:dyDescent="0.25">
      <c r="A8" s="55"/>
      <c r="B8" s="56"/>
      <c r="C8" s="56"/>
      <c r="D8" s="49"/>
      <c r="E8" s="49"/>
      <c r="F8" s="48"/>
      <c r="G8" s="50" t="s">
        <v>612</v>
      </c>
      <c r="H8" s="50"/>
      <c r="I8" s="98">
        <f t="shared" si="0"/>
        <v>14</v>
      </c>
      <c r="J8" s="170" t="s">
        <v>887</v>
      </c>
      <c r="K8" s="171"/>
      <c r="L8" s="172"/>
      <c r="M8" s="175" t="s">
        <v>891</v>
      </c>
      <c r="N8" s="174"/>
      <c r="O8" s="174"/>
      <c r="P8" s="173" t="s">
        <v>897</v>
      </c>
      <c r="Q8" s="174"/>
      <c r="R8" s="174"/>
      <c r="S8" s="173" t="s">
        <v>900</v>
      </c>
      <c r="T8" s="174"/>
      <c r="U8" s="174"/>
      <c r="V8" s="173" t="s">
        <v>904</v>
      </c>
      <c r="W8" s="174"/>
      <c r="X8" s="174"/>
      <c r="Y8" s="173" t="s">
        <v>909</v>
      </c>
      <c r="Z8" s="174"/>
      <c r="AA8" s="174"/>
      <c r="AB8" s="173" t="s">
        <v>913</v>
      </c>
      <c r="AC8" s="174"/>
      <c r="AD8" s="174"/>
      <c r="AE8" s="173" t="s">
        <v>916</v>
      </c>
      <c r="AF8" s="174"/>
      <c r="AG8" s="174"/>
      <c r="AH8" s="173" t="s">
        <v>921</v>
      </c>
      <c r="AI8" s="174"/>
      <c r="AJ8" s="174"/>
      <c r="AK8" s="173" t="s">
        <v>925</v>
      </c>
      <c r="AL8" s="174"/>
      <c r="AM8" s="174"/>
      <c r="AN8" s="173" t="s">
        <v>928</v>
      </c>
      <c r="AO8" s="174"/>
      <c r="AP8" s="174"/>
      <c r="AQ8" s="173" t="s">
        <v>932</v>
      </c>
      <c r="AR8" s="174"/>
      <c r="AS8" s="174"/>
      <c r="AT8" s="173" t="s">
        <v>937</v>
      </c>
      <c r="AU8" s="174"/>
      <c r="AV8" s="174"/>
      <c r="AW8" s="173" t="s">
        <v>941</v>
      </c>
      <c r="AX8" s="174"/>
      <c r="AY8" s="174"/>
      <c r="AZ8" s="173"/>
      <c r="BA8" s="174"/>
      <c r="BB8" s="174"/>
      <c r="BC8" s="173"/>
      <c r="BD8" s="174"/>
      <c r="BE8" s="174"/>
      <c r="BF8" s="106"/>
      <c r="BG8" s="106"/>
    </row>
    <row r="9" spans="1:59" s="91" customFormat="1" ht="11.25" x14ac:dyDescent="0.25">
      <c r="A9" s="85"/>
      <c r="B9" s="86"/>
      <c r="C9" s="86"/>
      <c r="D9" s="87"/>
      <c r="E9" s="87"/>
      <c r="F9" s="88"/>
      <c r="G9" s="89" t="s">
        <v>613</v>
      </c>
      <c r="H9" s="89"/>
      <c r="I9" s="98">
        <f t="shared" si="0"/>
        <v>14</v>
      </c>
      <c r="J9" s="90">
        <f t="shared" ref="J9" si="1">K276</f>
        <v>0</v>
      </c>
      <c r="K9" s="141"/>
      <c r="L9" s="142"/>
      <c r="M9" s="90">
        <f t="shared" ref="M9" si="2">N276</f>
        <v>0</v>
      </c>
      <c r="N9" s="141"/>
      <c r="O9" s="142"/>
      <c r="P9" s="90">
        <f t="shared" ref="P9" si="3">Q276</f>
        <v>0</v>
      </c>
      <c r="Q9" s="141"/>
      <c r="R9" s="142"/>
      <c r="S9" s="90">
        <f>T276</f>
        <v>0</v>
      </c>
      <c r="T9" s="141"/>
      <c r="U9" s="142"/>
      <c r="V9" s="90">
        <f>W276</f>
        <v>0</v>
      </c>
      <c r="W9" s="141"/>
      <c r="X9" s="142"/>
      <c r="Y9" s="90">
        <f>Z276</f>
        <v>0</v>
      </c>
      <c r="Z9" s="141"/>
      <c r="AA9" s="142"/>
      <c r="AB9" s="90">
        <f>AC276</f>
        <v>0</v>
      </c>
      <c r="AC9" s="141"/>
      <c r="AD9" s="142"/>
      <c r="AE9" s="90">
        <f>AF276</f>
        <v>0</v>
      </c>
      <c r="AF9" s="141"/>
      <c r="AG9" s="142"/>
      <c r="AH9" s="90">
        <f t="shared" ref="AH9" si="4">AI276</f>
        <v>0</v>
      </c>
      <c r="AI9" s="141"/>
      <c r="AJ9" s="142"/>
      <c r="AK9" s="90">
        <f>AL276</f>
        <v>0</v>
      </c>
      <c r="AL9" s="141"/>
      <c r="AM9" s="142"/>
      <c r="AN9" s="90">
        <f>AO276</f>
        <v>0</v>
      </c>
      <c r="AO9" s="141"/>
      <c r="AP9" s="142"/>
      <c r="AQ9" s="90">
        <f>AR276</f>
        <v>0</v>
      </c>
      <c r="AR9" s="141"/>
      <c r="AS9" s="142"/>
      <c r="AT9" s="90">
        <f>AU276</f>
        <v>0</v>
      </c>
      <c r="AU9" s="141"/>
      <c r="AV9" s="142"/>
      <c r="AW9" s="90">
        <f>AX276</f>
        <v>0</v>
      </c>
      <c r="AX9" s="141"/>
      <c r="AY9" s="142"/>
      <c r="AZ9" s="90"/>
      <c r="BA9" s="141"/>
      <c r="BB9" s="142"/>
      <c r="BC9" s="90"/>
      <c r="BD9" s="141"/>
      <c r="BE9" s="142"/>
      <c r="BF9" s="107"/>
      <c r="BG9" s="107"/>
    </row>
    <row r="10" spans="1:59" s="43" customFormat="1" ht="11.25" x14ac:dyDescent="0.25">
      <c r="A10" s="57"/>
      <c r="B10" s="58"/>
      <c r="C10" s="58"/>
      <c r="D10" s="45"/>
      <c r="E10" s="45"/>
      <c r="F10" s="44"/>
      <c r="G10" s="46"/>
      <c r="H10" s="47" t="s">
        <v>476</v>
      </c>
      <c r="I10" s="47"/>
      <c r="J10" s="46"/>
      <c r="K10" s="140"/>
      <c r="L10" s="140"/>
      <c r="M10" s="46"/>
      <c r="N10" s="140"/>
      <c r="O10" s="140"/>
      <c r="P10" s="46"/>
      <c r="Q10" s="140"/>
      <c r="R10" s="140"/>
      <c r="S10" s="46"/>
      <c r="T10" s="140"/>
      <c r="U10" s="140"/>
      <c r="V10" s="46"/>
      <c r="W10" s="140"/>
      <c r="X10" s="140"/>
      <c r="Y10" s="46"/>
      <c r="Z10" s="140"/>
      <c r="AA10" s="140"/>
      <c r="AB10" s="46"/>
      <c r="AC10" s="140"/>
      <c r="AD10" s="140"/>
      <c r="AE10" s="46"/>
      <c r="AF10" s="140"/>
      <c r="AG10" s="140"/>
      <c r="AH10" s="46"/>
      <c r="AI10" s="140"/>
      <c r="AJ10" s="140"/>
      <c r="AK10" s="46"/>
      <c r="AL10" s="140"/>
      <c r="AM10" s="140"/>
      <c r="AN10" s="46"/>
      <c r="AO10" s="140"/>
      <c r="AP10" s="140"/>
      <c r="AQ10" s="46"/>
      <c r="AR10" s="140"/>
      <c r="AS10" s="140"/>
      <c r="AT10" s="46"/>
      <c r="AU10" s="140"/>
      <c r="AV10" s="140"/>
      <c r="AW10" s="46"/>
      <c r="AX10" s="140"/>
      <c r="AY10" s="140"/>
      <c r="AZ10" s="46"/>
      <c r="BA10" s="140"/>
      <c r="BB10" s="140"/>
      <c r="BC10" s="46"/>
      <c r="BD10" s="140"/>
      <c r="BE10" s="140"/>
      <c r="BF10" s="108"/>
      <c r="BG10" s="108"/>
    </row>
    <row r="11" spans="1:59" s="9" customFormat="1" ht="38.25" x14ac:dyDescent="0.25">
      <c r="A11" s="26" t="s">
        <v>602</v>
      </c>
      <c r="B11" s="26"/>
      <c r="C11" s="26"/>
      <c r="D11" s="31" t="s">
        <v>3</v>
      </c>
      <c r="E11" s="31" t="s">
        <v>601</v>
      </c>
      <c r="F11" s="7" t="s">
        <v>603</v>
      </c>
      <c r="G11" s="8" t="s">
        <v>604</v>
      </c>
      <c r="H11" s="8" t="s">
        <v>614</v>
      </c>
      <c r="I11" s="8" t="s">
        <v>605</v>
      </c>
      <c r="J11" s="8" t="s">
        <v>615</v>
      </c>
      <c r="K11" s="8" t="s">
        <v>616</v>
      </c>
      <c r="L11" s="8"/>
      <c r="M11" s="8" t="s">
        <v>615</v>
      </c>
      <c r="N11" s="8" t="s">
        <v>616</v>
      </c>
      <c r="O11" s="8"/>
      <c r="P11" s="8" t="s">
        <v>615</v>
      </c>
      <c r="Q11" s="8" t="s">
        <v>616</v>
      </c>
      <c r="R11" s="8"/>
      <c r="S11" s="8" t="s">
        <v>615</v>
      </c>
      <c r="T11" s="8" t="s">
        <v>616</v>
      </c>
      <c r="U11" s="8"/>
      <c r="V11" s="8" t="s">
        <v>615</v>
      </c>
      <c r="W11" s="8" t="s">
        <v>616</v>
      </c>
      <c r="X11" s="8"/>
      <c r="Y11" s="8" t="s">
        <v>615</v>
      </c>
      <c r="Z11" s="8" t="s">
        <v>616</v>
      </c>
      <c r="AA11" s="8"/>
      <c r="AB11" s="8" t="s">
        <v>615</v>
      </c>
      <c r="AC11" s="8" t="s">
        <v>616</v>
      </c>
      <c r="AD11" s="8"/>
      <c r="AE11" s="8" t="s">
        <v>615</v>
      </c>
      <c r="AF11" s="8" t="s">
        <v>616</v>
      </c>
      <c r="AG11" s="8"/>
      <c r="AH11" s="8" t="s">
        <v>615</v>
      </c>
      <c r="AI11" s="8" t="s">
        <v>616</v>
      </c>
      <c r="AJ11" s="8"/>
      <c r="AK11" s="8" t="s">
        <v>615</v>
      </c>
      <c r="AL11" s="8" t="s">
        <v>616</v>
      </c>
      <c r="AM11" s="8"/>
      <c r="AN11" s="8" t="s">
        <v>615</v>
      </c>
      <c r="AO11" s="8" t="s">
        <v>616</v>
      </c>
      <c r="AP11" s="8"/>
      <c r="AQ11" s="8" t="s">
        <v>615</v>
      </c>
      <c r="AR11" s="8" t="s">
        <v>616</v>
      </c>
      <c r="AS11" s="8"/>
      <c r="AT11" s="8" t="s">
        <v>615</v>
      </c>
      <c r="AU11" s="8" t="s">
        <v>616</v>
      </c>
      <c r="AV11" s="8"/>
      <c r="AW11" s="8" t="s">
        <v>615</v>
      </c>
      <c r="AX11" s="8" t="s">
        <v>616</v>
      </c>
      <c r="AY11" s="8"/>
      <c r="AZ11" s="8" t="s">
        <v>615</v>
      </c>
      <c r="BA11" s="8" t="s">
        <v>616</v>
      </c>
      <c r="BB11" s="8"/>
      <c r="BC11" s="8" t="s">
        <v>615</v>
      </c>
      <c r="BD11" s="8" t="s">
        <v>616</v>
      </c>
      <c r="BE11" s="8"/>
      <c r="BF11" s="109"/>
      <c r="BG11" s="109"/>
    </row>
    <row r="12" spans="1:59" s="21" customFormat="1" x14ac:dyDescent="0.25">
      <c r="A12" s="23"/>
      <c r="B12" s="27"/>
      <c r="C12" s="27"/>
      <c r="D12" s="20"/>
      <c r="E12" s="20"/>
      <c r="F12" s="19"/>
      <c r="G12" s="135"/>
      <c r="H12" s="135"/>
      <c r="I12" s="135"/>
      <c r="J12" s="100" t="str">
        <f>CONCATENATE("ID",J2)</f>
        <v>ID1</v>
      </c>
      <c r="K12" s="101"/>
      <c r="L12" s="104"/>
      <c r="M12" s="100" t="str">
        <f>CONCATENATE("ID",M2)</f>
        <v>ID2</v>
      </c>
      <c r="N12" s="101"/>
      <c r="O12" s="104"/>
      <c r="P12" s="100" t="str">
        <f>CONCATENATE("ID",P2)</f>
        <v>ID3</v>
      </c>
      <c r="Q12" s="101"/>
      <c r="R12" s="104"/>
      <c r="S12" s="100" t="str">
        <f>CONCATENATE("ID",S2)</f>
        <v>ID4</v>
      </c>
      <c r="T12" s="101"/>
      <c r="U12" s="104"/>
      <c r="V12" s="100" t="str">
        <f>CONCATENATE("ID",V2)</f>
        <v>ID5</v>
      </c>
      <c r="W12" s="101"/>
      <c r="X12" s="104"/>
      <c r="Y12" s="100" t="str">
        <f>CONCATENATE("ID",Y2)</f>
        <v>ID6</v>
      </c>
      <c r="Z12" s="101"/>
      <c r="AA12" s="104"/>
      <c r="AB12" s="100" t="str">
        <f>CONCATENATE("ID",AB2)</f>
        <v>ID7</v>
      </c>
      <c r="AC12" s="101"/>
      <c r="AD12" s="104"/>
      <c r="AE12" s="100" t="str">
        <f>CONCATENATE("ID",AE2)</f>
        <v>ID8</v>
      </c>
      <c r="AF12" s="101"/>
      <c r="AG12" s="104"/>
      <c r="AH12" s="100" t="str">
        <f>CONCATENATE("ID",AH2)</f>
        <v>ID9</v>
      </c>
      <c r="AI12" s="101"/>
      <c r="AJ12" s="104"/>
      <c r="AK12" s="100" t="str">
        <f>CONCATENATE("ID",AK2)</f>
        <v>ID10</v>
      </c>
      <c r="AL12" s="101"/>
      <c r="AM12" s="104"/>
      <c r="AN12" s="100" t="str">
        <f>CONCATENATE("ID",AN2)</f>
        <v>ID11</v>
      </c>
      <c r="AO12" s="101"/>
      <c r="AP12" s="104"/>
      <c r="AQ12" s="100" t="str">
        <f>CONCATENATE("ID",AQ2)</f>
        <v>ID12</v>
      </c>
      <c r="AR12" s="101"/>
      <c r="AS12" s="104"/>
      <c r="AT12" s="100" t="str">
        <f>CONCATENATE("ID",AT2)</f>
        <v>ID13</v>
      </c>
      <c r="AU12" s="101"/>
      <c r="AV12" s="104"/>
      <c r="AW12" s="100" t="str">
        <f>CONCATENATE("ID",AW2)</f>
        <v>ID14</v>
      </c>
      <c r="AX12" s="101"/>
      <c r="AY12" s="104"/>
      <c r="AZ12" s="100" t="str">
        <f>CONCATENATE("ID",AZ2)</f>
        <v>ID</v>
      </c>
      <c r="BA12" s="101"/>
      <c r="BB12" s="104"/>
      <c r="BC12" s="100" t="str">
        <f>CONCATENATE("ID",BC2)</f>
        <v>ID</v>
      </c>
      <c r="BD12" s="101"/>
      <c r="BE12" s="104"/>
      <c r="BF12" s="110"/>
      <c r="BG12" s="110"/>
    </row>
    <row r="13" spans="1:59" x14ac:dyDescent="0.25">
      <c r="A13" s="146">
        <v>1</v>
      </c>
      <c r="B13" s="147" t="s">
        <v>22</v>
      </c>
      <c r="C13" s="147"/>
      <c r="D13" s="148" t="s">
        <v>25</v>
      </c>
      <c r="E13" s="148" t="s">
        <v>592</v>
      </c>
      <c r="F13" s="149"/>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row>
    <row r="14" spans="1:59" x14ac:dyDescent="0.25">
      <c r="A14" s="64" t="s">
        <v>464</v>
      </c>
      <c r="B14" s="69" t="s">
        <v>42</v>
      </c>
      <c r="C14" s="65">
        <v>1</v>
      </c>
      <c r="D14" s="33" t="s">
        <v>703</v>
      </c>
      <c r="E14" s="33" t="s">
        <v>478</v>
      </c>
      <c r="F14" s="10" t="s">
        <v>4</v>
      </c>
      <c r="G14" s="164">
        <f>CENA!G5</f>
        <v>0</v>
      </c>
      <c r="H14" s="121">
        <f>J14+M14+P14+S14+V14+Y14+AB14+AE14+AH14+AK14+AN14+AQ14+AZ14+AW14+AT14+BC14</f>
        <v>35550</v>
      </c>
      <c r="I14" s="121">
        <f>G14*H14</f>
        <v>0</v>
      </c>
      <c r="J14" s="60">
        <v>1500</v>
      </c>
      <c r="K14" s="122">
        <f t="shared" ref="K14" si="5">$G14*J14</f>
        <v>0</v>
      </c>
      <c r="L14" s="123"/>
      <c r="M14" s="60">
        <v>1950</v>
      </c>
      <c r="N14" s="122">
        <f t="shared" ref="N14:N15" si="6">$G14*M14</f>
        <v>0</v>
      </c>
      <c r="O14" s="123"/>
      <c r="P14" s="60">
        <v>3100</v>
      </c>
      <c r="Q14" s="122">
        <f>$G14*P14</f>
        <v>0</v>
      </c>
      <c r="R14" s="123"/>
      <c r="S14" s="60">
        <v>1500</v>
      </c>
      <c r="T14" s="122">
        <f>$G14*S14</f>
        <v>0</v>
      </c>
      <c r="U14" s="123"/>
      <c r="V14" s="60">
        <v>650</v>
      </c>
      <c r="W14" s="122">
        <f>$G14*V14</f>
        <v>0</v>
      </c>
      <c r="X14" s="123"/>
      <c r="Y14" s="60">
        <v>650</v>
      </c>
      <c r="Z14" s="122">
        <f>$G14*Y14</f>
        <v>0</v>
      </c>
      <c r="AA14" s="123"/>
      <c r="AB14" s="60">
        <v>2500</v>
      </c>
      <c r="AC14" s="122">
        <f>$G14*AB14</f>
        <v>0</v>
      </c>
      <c r="AD14" s="123"/>
      <c r="AE14" s="60">
        <v>0</v>
      </c>
      <c r="AF14" s="122">
        <f>$G14*AE14</f>
        <v>0</v>
      </c>
      <c r="AG14" s="123"/>
      <c r="AH14" s="60">
        <v>650</v>
      </c>
      <c r="AI14" s="122">
        <f>$G14*AH14</f>
        <v>0</v>
      </c>
      <c r="AJ14" s="123"/>
      <c r="AK14" s="60">
        <v>6550</v>
      </c>
      <c r="AL14" s="122">
        <f>$G14*AK14</f>
        <v>0</v>
      </c>
      <c r="AM14" s="123"/>
      <c r="AN14" s="60">
        <v>4800</v>
      </c>
      <c r="AO14" s="122">
        <f>$G14*AN14</f>
        <v>0</v>
      </c>
      <c r="AP14" s="123"/>
      <c r="AQ14" s="60">
        <v>4150</v>
      </c>
      <c r="AR14" s="122">
        <f>$G14*AQ14</f>
        <v>0</v>
      </c>
      <c r="AS14" s="123"/>
      <c r="AT14" s="60">
        <v>250</v>
      </c>
      <c r="AU14" s="122">
        <f>$G14*AT14</f>
        <v>0</v>
      </c>
      <c r="AV14" s="123"/>
      <c r="AW14" s="60">
        <v>7300</v>
      </c>
      <c r="AX14" s="122">
        <f>$G14*AW14</f>
        <v>0</v>
      </c>
      <c r="AY14" s="123"/>
      <c r="AZ14" s="60"/>
      <c r="BA14" s="122">
        <f>$G14*AZ14</f>
        <v>0</v>
      </c>
      <c r="BB14" s="123"/>
      <c r="BC14" s="60"/>
      <c r="BD14" s="122">
        <f>$G14*BC14</f>
        <v>0</v>
      </c>
      <c r="BE14" s="123"/>
    </row>
    <row r="15" spans="1:59" x14ac:dyDescent="0.25">
      <c r="A15" s="64" t="s">
        <v>462</v>
      </c>
      <c r="B15" s="69" t="s">
        <v>42</v>
      </c>
      <c r="C15" s="65">
        <v>2</v>
      </c>
      <c r="D15" s="33" t="s">
        <v>413</v>
      </c>
      <c r="E15" s="33" t="s">
        <v>479</v>
      </c>
      <c r="F15" s="10" t="s">
        <v>4</v>
      </c>
      <c r="G15" s="164">
        <f>CENA!G6</f>
        <v>0</v>
      </c>
      <c r="H15" s="121">
        <f>J15+M15+P15+S15+V15+Y15+AB15+AE15+AH15+AK15+AN15+AQ15+AZ15+AW15+AT15+BC15</f>
        <v>2600</v>
      </c>
      <c r="I15" s="121">
        <f>G15*H15</f>
        <v>0</v>
      </c>
      <c r="J15" s="60">
        <v>300</v>
      </c>
      <c r="K15" s="122">
        <f t="shared" ref="K15" si="7">$G15*J15</f>
        <v>0</v>
      </c>
      <c r="L15" s="123"/>
      <c r="M15" s="60"/>
      <c r="N15" s="122">
        <f t="shared" si="6"/>
        <v>0</v>
      </c>
      <c r="O15" s="123"/>
      <c r="P15" s="60">
        <v>0</v>
      </c>
      <c r="Q15" s="122">
        <f>$G15*P15</f>
        <v>0</v>
      </c>
      <c r="R15" s="123"/>
      <c r="S15" s="60">
        <v>0</v>
      </c>
      <c r="T15" s="122">
        <f>$G15*S15</f>
        <v>0</v>
      </c>
      <c r="U15" s="123"/>
      <c r="V15" s="60">
        <v>0</v>
      </c>
      <c r="W15" s="122">
        <f>$G15*V15</f>
        <v>0</v>
      </c>
      <c r="X15" s="123"/>
      <c r="Y15" s="60">
        <v>0</v>
      </c>
      <c r="Z15" s="122">
        <f>$G15*Y15</f>
        <v>0</v>
      </c>
      <c r="AA15" s="123"/>
      <c r="AB15" s="60">
        <v>800</v>
      </c>
      <c r="AC15" s="122">
        <f>$G15*AB15</f>
        <v>0</v>
      </c>
      <c r="AD15" s="123"/>
      <c r="AE15" s="60">
        <v>0</v>
      </c>
      <c r="AF15" s="122">
        <f>$G15*AE15</f>
        <v>0</v>
      </c>
      <c r="AG15" s="123"/>
      <c r="AH15" s="60">
        <v>0</v>
      </c>
      <c r="AI15" s="122">
        <f>$G15*AH15</f>
        <v>0</v>
      </c>
      <c r="AJ15" s="123"/>
      <c r="AK15" s="60">
        <v>0</v>
      </c>
      <c r="AL15" s="122">
        <f>$G15*AK15</f>
        <v>0</v>
      </c>
      <c r="AM15" s="123"/>
      <c r="AN15" s="60">
        <v>500</v>
      </c>
      <c r="AO15" s="122">
        <f>$G15*AN15</f>
        <v>0</v>
      </c>
      <c r="AP15" s="123"/>
      <c r="AQ15" s="60">
        <v>500</v>
      </c>
      <c r="AR15" s="122">
        <f>$G15*AQ15</f>
        <v>0</v>
      </c>
      <c r="AS15" s="123"/>
      <c r="AT15" s="60">
        <v>0</v>
      </c>
      <c r="AU15" s="122">
        <f>$G15*AT15</f>
        <v>0</v>
      </c>
      <c r="AV15" s="123"/>
      <c r="AW15" s="60">
        <v>500</v>
      </c>
      <c r="AX15" s="122">
        <f>$G15*AW15</f>
        <v>0</v>
      </c>
      <c r="AY15" s="123"/>
      <c r="AZ15" s="60"/>
      <c r="BA15" s="122">
        <f>$G15*AZ15</f>
        <v>0</v>
      </c>
      <c r="BB15" s="123"/>
      <c r="BC15" s="60"/>
      <c r="BD15" s="122">
        <f>$G15*BC15</f>
        <v>0</v>
      </c>
      <c r="BE15" s="123"/>
    </row>
    <row r="16" spans="1:59" x14ac:dyDescent="0.25">
      <c r="A16" s="64" t="s">
        <v>463</v>
      </c>
      <c r="B16" s="69" t="s">
        <v>42</v>
      </c>
      <c r="C16" s="65">
        <v>3</v>
      </c>
      <c r="D16" s="33" t="s">
        <v>15</v>
      </c>
      <c r="E16" s="33" t="s">
        <v>480</v>
      </c>
      <c r="F16" s="10" t="s">
        <v>16</v>
      </c>
      <c r="G16" s="164" t="str">
        <f>CENA!G7</f>
        <v>/</v>
      </c>
      <c r="H16" s="121" t="s">
        <v>16</v>
      </c>
      <c r="I16" s="121" t="s">
        <v>16</v>
      </c>
      <c r="J16" s="60" t="s">
        <v>16</v>
      </c>
      <c r="K16" s="122" t="s">
        <v>16</v>
      </c>
      <c r="L16" s="123"/>
      <c r="M16" s="60" t="s">
        <v>16</v>
      </c>
      <c r="N16" s="122" t="s">
        <v>16</v>
      </c>
      <c r="O16" s="123"/>
      <c r="P16" s="60" t="s">
        <v>16</v>
      </c>
      <c r="Q16" s="122" t="s">
        <v>16</v>
      </c>
      <c r="R16" s="123"/>
      <c r="S16" s="60" t="s">
        <v>16</v>
      </c>
      <c r="T16" s="122" t="s">
        <v>16</v>
      </c>
      <c r="U16" s="123"/>
      <c r="V16" s="60" t="s">
        <v>16</v>
      </c>
      <c r="W16" s="122" t="s">
        <v>16</v>
      </c>
      <c r="X16" s="123"/>
      <c r="Y16" s="60" t="s">
        <v>16</v>
      </c>
      <c r="Z16" s="122" t="s">
        <v>16</v>
      </c>
      <c r="AA16" s="123"/>
      <c r="AB16" s="60" t="s">
        <v>16</v>
      </c>
      <c r="AC16" s="122" t="s">
        <v>16</v>
      </c>
      <c r="AD16" s="123"/>
      <c r="AE16" s="60" t="s">
        <v>16</v>
      </c>
      <c r="AF16" s="122" t="s">
        <v>16</v>
      </c>
      <c r="AG16" s="123"/>
      <c r="AH16" s="60" t="s">
        <v>16</v>
      </c>
      <c r="AI16" s="122" t="s">
        <v>16</v>
      </c>
      <c r="AJ16" s="123"/>
      <c r="AK16" s="60" t="s">
        <v>16</v>
      </c>
      <c r="AL16" s="122" t="s">
        <v>16</v>
      </c>
      <c r="AM16" s="123"/>
      <c r="AN16" s="60" t="s">
        <v>16</v>
      </c>
      <c r="AO16" s="122" t="s">
        <v>16</v>
      </c>
      <c r="AP16" s="123"/>
      <c r="AQ16" s="60" t="s">
        <v>16</v>
      </c>
      <c r="AR16" s="122" t="s">
        <v>16</v>
      </c>
      <c r="AS16" s="123"/>
      <c r="AT16" s="60" t="s">
        <v>16</v>
      </c>
      <c r="AU16" s="122" t="s">
        <v>16</v>
      </c>
      <c r="AV16" s="123"/>
      <c r="AW16" s="60" t="s">
        <v>16</v>
      </c>
      <c r="AX16" s="122" t="s">
        <v>16</v>
      </c>
      <c r="AY16" s="123"/>
      <c r="AZ16" s="60" t="s">
        <v>16</v>
      </c>
      <c r="BA16" s="122" t="s">
        <v>16</v>
      </c>
      <c r="BB16" s="123"/>
      <c r="BC16" s="60" t="s">
        <v>16</v>
      </c>
      <c r="BD16" s="122" t="s">
        <v>16</v>
      </c>
      <c r="BE16" s="123"/>
    </row>
    <row r="17" spans="1:62" x14ac:dyDescent="0.25">
      <c r="A17" s="64" t="s">
        <v>164</v>
      </c>
      <c r="B17" s="70"/>
      <c r="C17" s="66" t="s">
        <v>22</v>
      </c>
      <c r="D17" s="32" t="s">
        <v>36</v>
      </c>
      <c r="E17" s="32" t="s">
        <v>481</v>
      </c>
      <c r="F17" s="10" t="s">
        <v>4</v>
      </c>
      <c r="G17" s="164">
        <f>CENA!G8</f>
        <v>0</v>
      </c>
      <c r="H17" s="121">
        <f t="shared" ref="H17:H20" si="8">J17+M17+P17+S17+V17+Y17+AB17+AE17+AH17+AK17+AN17+AQ17+AZ17+AW17+AT17+BC17</f>
        <v>0</v>
      </c>
      <c r="I17" s="121">
        <f t="shared" ref="I17:I20" si="9">G17*H17</f>
        <v>0</v>
      </c>
      <c r="J17" s="60">
        <v>0</v>
      </c>
      <c r="K17" s="122">
        <f t="shared" ref="K17" si="10">$G17*J17</f>
        <v>0</v>
      </c>
      <c r="L17" s="123">
        <f>J17/$BG$17</f>
        <v>0</v>
      </c>
      <c r="M17" s="60">
        <v>0</v>
      </c>
      <c r="N17" s="122">
        <f t="shared" ref="N17:N20" si="11">$G17*M17</f>
        <v>0</v>
      </c>
      <c r="O17" s="123">
        <f>M17/$BG$17</f>
        <v>0</v>
      </c>
      <c r="P17" s="60">
        <v>0</v>
      </c>
      <c r="Q17" s="122">
        <f>$G17*P17</f>
        <v>0</v>
      </c>
      <c r="R17" s="123">
        <f>P17/$BG$17</f>
        <v>0</v>
      </c>
      <c r="S17" s="60">
        <v>0</v>
      </c>
      <c r="T17" s="122">
        <f>$G17*S17</f>
        <v>0</v>
      </c>
      <c r="U17" s="123">
        <f>S17/$BG$17</f>
        <v>0</v>
      </c>
      <c r="V17" s="60">
        <v>0</v>
      </c>
      <c r="W17" s="122">
        <f>$G17*V17</f>
        <v>0</v>
      </c>
      <c r="X17" s="123">
        <f>V17/$BG$17</f>
        <v>0</v>
      </c>
      <c r="Y17" s="60">
        <v>0</v>
      </c>
      <c r="Z17" s="122">
        <f>$G17*Y17</f>
        <v>0</v>
      </c>
      <c r="AA17" s="123">
        <f>Y17/$BG$17</f>
        <v>0</v>
      </c>
      <c r="AB17" s="60">
        <v>0</v>
      </c>
      <c r="AC17" s="122">
        <f>$G17*AB17</f>
        <v>0</v>
      </c>
      <c r="AD17" s="123">
        <f>AB17/$BG$17</f>
        <v>0</v>
      </c>
      <c r="AE17" s="60">
        <v>0</v>
      </c>
      <c r="AF17" s="122">
        <f>$G17*AE17</f>
        <v>0</v>
      </c>
      <c r="AG17" s="123">
        <f>AE17/$BG$17</f>
        <v>0</v>
      </c>
      <c r="AH17" s="60">
        <v>0</v>
      </c>
      <c r="AI17" s="122">
        <f>$G17*AH17</f>
        <v>0</v>
      </c>
      <c r="AJ17" s="123">
        <f>AH17/$BG$17</f>
        <v>0</v>
      </c>
      <c r="AK17" s="60">
        <v>0</v>
      </c>
      <c r="AL17" s="122">
        <f>$G17*AK17</f>
        <v>0</v>
      </c>
      <c r="AM17" s="123">
        <f>AK17/$BG$17</f>
        <v>0</v>
      </c>
      <c r="AN17" s="60">
        <v>0</v>
      </c>
      <c r="AO17" s="122">
        <f>$G17*AN17</f>
        <v>0</v>
      </c>
      <c r="AP17" s="123">
        <f>AN17/$BG$17</f>
        <v>0</v>
      </c>
      <c r="AQ17" s="60">
        <v>0</v>
      </c>
      <c r="AR17" s="122">
        <f>$G17*AQ17</f>
        <v>0</v>
      </c>
      <c r="AS17" s="123">
        <f>AQ17/$BG$17</f>
        <v>0</v>
      </c>
      <c r="AT17" s="60">
        <v>0</v>
      </c>
      <c r="AU17" s="122">
        <f>$G17*AT17</f>
        <v>0</v>
      </c>
      <c r="AV17" s="123">
        <f>AT17/$BG$17</f>
        <v>0</v>
      </c>
      <c r="AW17" s="60">
        <v>0</v>
      </c>
      <c r="AX17" s="122">
        <f>$G17*AW17</f>
        <v>0</v>
      </c>
      <c r="AY17" s="123">
        <f>AW17/$BG$17</f>
        <v>0</v>
      </c>
      <c r="AZ17" s="60"/>
      <c r="BA17" s="122">
        <f>$G17*AZ17</f>
        <v>0</v>
      </c>
      <c r="BB17" s="123">
        <f>AZ17/$BG$17</f>
        <v>0</v>
      </c>
      <c r="BC17" s="60"/>
      <c r="BD17" s="122">
        <f>$G17*BC17</f>
        <v>0</v>
      </c>
      <c r="BE17" s="123">
        <f>BC17/$BG$17</f>
        <v>0</v>
      </c>
      <c r="BF17" s="131"/>
      <c r="BG17" s="111">
        <v>7.74</v>
      </c>
    </row>
    <row r="18" spans="1:62" x14ac:dyDescent="0.25">
      <c r="A18" s="64" t="s">
        <v>165</v>
      </c>
      <c r="B18" s="70"/>
      <c r="C18" s="66" t="s">
        <v>49</v>
      </c>
      <c r="D18" s="32" t="s">
        <v>37</v>
      </c>
      <c r="E18" s="32" t="s">
        <v>482</v>
      </c>
      <c r="F18" s="10" t="s">
        <v>4</v>
      </c>
      <c r="G18" s="164">
        <f>CENA!G9</f>
        <v>0</v>
      </c>
      <c r="H18" s="121">
        <f t="shared" si="8"/>
        <v>902.34</v>
      </c>
      <c r="I18" s="121">
        <f t="shared" si="9"/>
        <v>0</v>
      </c>
      <c r="J18" s="60">
        <v>0</v>
      </c>
      <c r="K18" s="122">
        <f t="shared" ref="K18" si="12">$G18*J18</f>
        <v>0</v>
      </c>
      <c r="L18" s="123">
        <f>J18/$BG$18</f>
        <v>0</v>
      </c>
      <c r="M18" s="60">
        <v>0</v>
      </c>
      <c r="N18" s="122">
        <f t="shared" si="11"/>
        <v>0</v>
      </c>
      <c r="O18" s="123">
        <f>M18/$BG$18</f>
        <v>0</v>
      </c>
      <c r="P18" s="60">
        <v>0</v>
      </c>
      <c r="Q18" s="122">
        <f>$G18*P18</f>
        <v>0</v>
      </c>
      <c r="R18" s="123">
        <f>P18/$BG$18</f>
        <v>0</v>
      </c>
      <c r="S18" s="60">
        <v>0</v>
      </c>
      <c r="T18" s="122">
        <f>$G18*S18</f>
        <v>0</v>
      </c>
      <c r="U18" s="123">
        <f>S18/$BG$18</f>
        <v>0</v>
      </c>
      <c r="V18" s="60">
        <v>0</v>
      </c>
      <c r="W18" s="122">
        <f>$G18*V18</f>
        <v>0</v>
      </c>
      <c r="X18" s="123">
        <f>V18/$BG$18</f>
        <v>0</v>
      </c>
      <c r="Y18" s="60">
        <v>0</v>
      </c>
      <c r="Z18" s="122">
        <f>$G18*Y18</f>
        <v>0</v>
      </c>
      <c r="AA18" s="123">
        <f>Y18/$BG$18</f>
        <v>0</v>
      </c>
      <c r="AB18" s="60">
        <v>0</v>
      </c>
      <c r="AC18" s="122">
        <f>$G18*AB18</f>
        <v>0</v>
      </c>
      <c r="AD18" s="123">
        <f>AB18/$BG$18</f>
        <v>0</v>
      </c>
      <c r="AE18" s="60">
        <v>0</v>
      </c>
      <c r="AF18" s="122">
        <f>$G18*AE18</f>
        <v>0</v>
      </c>
      <c r="AG18" s="123">
        <f>AE18/$BG$18</f>
        <v>0</v>
      </c>
      <c r="AH18" s="60">
        <v>0</v>
      </c>
      <c r="AI18" s="122">
        <f>$G18*AH18</f>
        <v>0</v>
      </c>
      <c r="AJ18" s="123">
        <f>AH18/$BG$18</f>
        <v>0</v>
      </c>
      <c r="AK18" s="60">
        <v>557</v>
      </c>
      <c r="AL18" s="122">
        <f>$G18*AK18</f>
        <v>0</v>
      </c>
      <c r="AM18" s="123">
        <f>AK18/$BG$18</f>
        <v>50</v>
      </c>
      <c r="AN18" s="60">
        <v>345.34000000000003</v>
      </c>
      <c r="AO18" s="122">
        <f>$G18*AN18</f>
        <v>0</v>
      </c>
      <c r="AP18" s="123">
        <f>AN18/$BG$18</f>
        <v>31</v>
      </c>
      <c r="AQ18" s="60">
        <v>0</v>
      </c>
      <c r="AR18" s="122">
        <f>$G18*AQ18</f>
        <v>0</v>
      </c>
      <c r="AS18" s="123">
        <f>AQ18/$BG$18</f>
        <v>0</v>
      </c>
      <c r="AT18" s="60">
        <v>0</v>
      </c>
      <c r="AU18" s="122">
        <f>$G18*AT18</f>
        <v>0</v>
      </c>
      <c r="AV18" s="123">
        <f>AT18/$BG$18</f>
        <v>0</v>
      </c>
      <c r="AW18" s="60">
        <v>0</v>
      </c>
      <c r="AX18" s="122">
        <f>$G18*AW18</f>
        <v>0</v>
      </c>
      <c r="AY18" s="123">
        <f>AW18/$BG$18</f>
        <v>0</v>
      </c>
      <c r="AZ18" s="60"/>
      <c r="BA18" s="122">
        <f>$G18*AZ18</f>
        <v>0</v>
      </c>
      <c r="BB18" s="123">
        <f>AZ18/$BG$18</f>
        <v>0</v>
      </c>
      <c r="BC18" s="60"/>
      <c r="BD18" s="122">
        <f>$G18*BC18</f>
        <v>0</v>
      </c>
      <c r="BE18" s="123">
        <f>BC18/$BG$18</f>
        <v>0</v>
      </c>
      <c r="BF18" s="131"/>
      <c r="BG18" s="111">
        <v>11.14</v>
      </c>
    </row>
    <row r="19" spans="1:62" x14ac:dyDescent="0.25">
      <c r="A19" s="64" t="s">
        <v>166</v>
      </c>
      <c r="B19" s="70"/>
      <c r="C19" s="66" t="s">
        <v>50</v>
      </c>
      <c r="D19" s="32" t="s">
        <v>38</v>
      </c>
      <c r="E19" s="32" t="s">
        <v>483</v>
      </c>
      <c r="F19" s="10" t="s">
        <v>4</v>
      </c>
      <c r="G19" s="164">
        <f>CENA!G10</f>
        <v>0</v>
      </c>
      <c r="H19" s="121">
        <f t="shared" si="8"/>
        <v>0</v>
      </c>
      <c r="I19" s="121">
        <f t="shared" si="9"/>
        <v>0</v>
      </c>
      <c r="J19" s="60">
        <v>0</v>
      </c>
      <c r="K19" s="122">
        <f t="shared" ref="K19" si="13">$G19*J19</f>
        <v>0</v>
      </c>
      <c r="L19" s="123">
        <f>J19/$BG$19</f>
        <v>0</v>
      </c>
      <c r="M19" s="60">
        <v>0</v>
      </c>
      <c r="N19" s="122">
        <f t="shared" si="11"/>
        <v>0</v>
      </c>
      <c r="O19" s="123">
        <f>M19/$BG$19</f>
        <v>0</v>
      </c>
      <c r="P19" s="60">
        <v>0</v>
      </c>
      <c r="Q19" s="122">
        <f>$G19*P19</f>
        <v>0</v>
      </c>
      <c r="R19" s="123">
        <f>P19/$BG$19</f>
        <v>0</v>
      </c>
      <c r="S19" s="60">
        <v>0</v>
      </c>
      <c r="T19" s="122">
        <f>$G19*S19</f>
        <v>0</v>
      </c>
      <c r="U19" s="123">
        <f>S19/$BG$19</f>
        <v>0</v>
      </c>
      <c r="V19" s="60">
        <v>0</v>
      </c>
      <c r="W19" s="122">
        <f>$G19*V19</f>
        <v>0</v>
      </c>
      <c r="X19" s="123">
        <f>V19/$BG$19</f>
        <v>0</v>
      </c>
      <c r="Y19" s="60">
        <v>0</v>
      </c>
      <c r="Z19" s="122">
        <f>$G19*Y19</f>
        <v>0</v>
      </c>
      <c r="AA19" s="123">
        <f>Y19/$BG$19</f>
        <v>0</v>
      </c>
      <c r="AB19" s="60">
        <v>0</v>
      </c>
      <c r="AC19" s="122">
        <f>$G19*AB19</f>
        <v>0</v>
      </c>
      <c r="AD19" s="123">
        <f>AB19/$BG$19</f>
        <v>0</v>
      </c>
      <c r="AE19" s="60">
        <v>0</v>
      </c>
      <c r="AF19" s="122">
        <f>$G19*AE19</f>
        <v>0</v>
      </c>
      <c r="AG19" s="123">
        <f>AE19/$BG$19</f>
        <v>0</v>
      </c>
      <c r="AH19" s="60">
        <v>0</v>
      </c>
      <c r="AI19" s="122">
        <f>$G19*AH19</f>
        <v>0</v>
      </c>
      <c r="AJ19" s="123">
        <f>AH19/$BG$19</f>
        <v>0</v>
      </c>
      <c r="AK19" s="60">
        <v>0</v>
      </c>
      <c r="AL19" s="122">
        <f>$G19*AK19</f>
        <v>0</v>
      </c>
      <c r="AM19" s="123">
        <f>AK19/$BG$19</f>
        <v>0</v>
      </c>
      <c r="AN19" s="60">
        <v>0</v>
      </c>
      <c r="AO19" s="122">
        <f>$G19*AN19</f>
        <v>0</v>
      </c>
      <c r="AP19" s="123">
        <f>AN19/$BG$19</f>
        <v>0</v>
      </c>
      <c r="AQ19" s="60">
        <v>0</v>
      </c>
      <c r="AR19" s="122">
        <f>$G19*AQ19</f>
        <v>0</v>
      </c>
      <c r="AS19" s="123">
        <f>AQ19/$BG$19</f>
        <v>0</v>
      </c>
      <c r="AT19" s="60">
        <v>0</v>
      </c>
      <c r="AU19" s="122">
        <f>$G19*AT19</f>
        <v>0</v>
      </c>
      <c r="AV19" s="123">
        <f>AT19/$BG$19</f>
        <v>0</v>
      </c>
      <c r="AW19" s="60">
        <v>0</v>
      </c>
      <c r="AX19" s="122">
        <f>$G19*AW19</f>
        <v>0</v>
      </c>
      <c r="AY19" s="123">
        <f>AW19/$BG$19</f>
        <v>0</v>
      </c>
      <c r="AZ19" s="60"/>
      <c r="BA19" s="122">
        <f>$G19*AZ19</f>
        <v>0</v>
      </c>
      <c r="BB19" s="123">
        <f>AZ19/$BG$19</f>
        <v>0</v>
      </c>
      <c r="BC19" s="60"/>
      <c r="BD19" s="122">
        <f>$G19*BC19</f>
        <v>0</v>
      </c>
      <c r="BE19" s="123">
        <f>BC19/$BG$19</f>
        <v>0</v>
      </c>
      <c r="BF19" s="131"/>
      <c r="BG19" s="111">
        <v>15.17</v>
      </c>
    </row>
    <row r="20" spans="1:62" x14ac:dyDescent="0.25">
      <c r="A20" s="64" t="s">
        <v>167</v>
      </c>
      <c r="B20" s="70"/>
      <c r="C20" s="66" t="s">
        <v>23</v>
      </c>
      <c r="D20" s="32" t="s">
        <v>94</v>
      </c>
      <c r="E20" s="32" t="s">
        <v>484</v>
      </c>
      <c r="F20" s="10" t="s">
        <v>4</v>
      </c>
      <c r="G20" s="164">
        <f>CENA!G11</f>
        <v>0</v>
      </c>
      <c r="H20" s="121">
        <f t="shared" si="8"/>
        <v>0</v>
      </c>
      <c r="I20" s="121">
        <f t="shared" si="9"/>
        <v>0</v>
      </c>
      <c r="J20" s="60"/>
      <c r="K20" s="122">
        <f t="shared" ref="K20" si="14">$G20*J20</f>
        <v>0</v>
      </c>
      <c r="L20" s="123">
        <f>J20/$BG$20</f>
        <v>0</v>
      </c>
      <c r="M20" s="60"/>
      <c r="N20" s="122">
        <f t="shared" si="11"/>
        <v>0</v>
      </c>
      <c r="O20" s="123">
        <f>M20/$BG$20</f>
        <v>0</v>
      </c>
      <c r="P20" s="60"/>
      <c r="Q20" s="122">
        <f>$G20*P20</f>
        <v>0</v>
      </c>
      <c r="R20" s="123">
        <f>P20/$BG$20</f>
        <v>0</v>
      </c>
      <c r="S20" s="60"/>
      <c r="T20" s="122">
        <f>$G20*S20</f>
        <v>0</v>
      </c>
      <c r="U20" s="123">
        <f>S20/$BG$20</f>
        <v>0</v>
      </c>
      <c r="V20" s="60"/>
      <c r="W20" s="122">
        <f>$G20*V20</f>
        <v>0</v>
      </c>
      <c r="X20" s="123">
        <f>V20/$BG$20</f>
        <v>0</v>
      </c>
      <c r="Y20" s="60"/>
      <c r="Z20" s="122">
        <f>$G20*Y20</f>
        <v>0</v>
      </c>
      <c r="AA20" s="123">
        <f>Y20/$BG$20</f>
        <v>0</v>
      </c>
      <c r="AB20" s="60"/>
      <c r="AC20" s="122">
        <f>$G20*AB20</f>
        <v>0</v>
      </c>
      <c r="AD20" s="123">
        <f>AB20/$BG$20</f>
        <v>0</v>
      </c>
      <c r="AE20" s="60"/>
      <c r="AF20" s="122">
        <f>$G20*AE20</f>
        <v>0</v>
      </c>
      <c r="AG20" s="123">
        <f>AE20/$BG$20</f>
        <v>0</v>
      </c>
      <c r="AH20" s="60"/>
      <c r="AI20" s="122">
        <f>$G20*AH20</f>
        <v>0</v>
      </c>
      <c r="AJ20" s="123">
        <f>AH20/$BG$20</f>
        <v>0</v>
      </c>
      <c r="AK20" s="60"/>
      <c r="AL20" s="122">
        <f>$G20*AK20</f>
        <v>0</v>
      </c>
      <c r="AM20" s="123">
        <f>AK20/$BG$20</f>
        <v>0</v>
      </c>
      <c r="AN20" s="60"/>
      <c r="AO20" s="122">
        <f>$G20*AN20</f>
        <v>0</v>
      </c>
      <c r="AP20" s="123">
        <f>AN20/$BG$20</f>
        <v>0</v>
      </c>
      <c r="AQ20" s="60"/>
      <c r="AR20" s="122">
        <f>$G20*AQ20</f>
        <v>0</v>
      </c>
      <c r="AS20" s="123">
        <f>AQ20/$BG$20</f>
        <v>0</v>
      </c>
      <c r="AT20" s="60"/>
      <c r="AU20" s="122">
        <f>$G20*AT20</f>
        <v>0</v>
      </c>
      <c r="AV20" s="123">
        <f>AT20/$BG$20</f>
        <v>0</v>
      </c>
      <c r="AW20" s="60"/>
      <c r="AX20" s="122">
        <f>$G20*AW20</f>
        <v>0</v>
      </c>
      <c r="AY20" s="123">
        <f>AW20/$BG$20</f>
        <v>0</v>
      </c>
      <c r="AZ20" s="60"/>
      <c r="BA20" s="122">
        <f>$G20*AZ20</f>
        <v>0</v>
      </c>
      <c r="BB20" s="123">
        <f>AZ20/$BG$20</f>
        <v>0</v>
      </c>
      <c r="BC20" s="60"/>
      <c r="BD20" s="122">
        <f>$G20*BC20</f>
        <v>0</v>
      </c>
      <c r="BE20" s="123">
        <f>BC20/$BG$20</f>
        <v>0</v>
      </c>
      <c r="BF20" s="131"/>
      <c r="BG20" s="111">
        <v>19.809999999999999</v>
      </c>
    </row>
    <row r="21" spans="1:62" x14ac:dyDescent="0.25">
      <c r="A21" s="64" t="s">
        <v>465</v>
      </c>
      <c r="B21" s="69" t="s">
        <v>42</v>
      </c>
      <c r="C21" s="65">
        <v>4</v>
      </c>
      <c r="D21" s="33" t="s">
        <v>9</v>
      </c>
      <c r="E21" s="33" t="s">
        <v>485</v>
      </c>
      <c r="F21" s="11" t="s">
        <v>16</v>
      </c>
      <c r="G21" s="164" t="str">
        <f>CENA!G12</f>
        <v>/</v>
      </c>
      <c r="H21" s="121" t="s">
        <v>16</v>
      </c>
      <c r="I21" s="121" t="s">
        <v>16</v>
      </c>
      <c r="J21" s="60" t="s">
        <v>16</v>
      </c>
      <c r="K21" s="122" t="s">
        <v>16</v>
      </c>
      <c r="L21" s="123"/>
      <c r="M21" s="60" t="s">
        <v>16</v>
      </c>
      <c r="N21" s="122" t="s">
        <v>16</v>
      </c>
      <c r="O21" s="123"/>
      <c r="P21" s="60" t="s">
        <v>16</v>
      </c>
      <c r="Q21" s="122" t="s">
        <v>16</v>
      </c>
      <c r="R21" s="123"/>
      <c r="S21" s="60" t="s">
        <v>16</v>
      </c>
      <c r="T21" s="122" t="s">
        <v>16</v>
      </c>
      <c r="U21" s="123"/>
      <c r="V21" s="60" t="s">
        <v>16</v>
      </c>
      <c r="W21" s="122" t="s">
        <v>16</v>
      </c>
      <c r="X21" s="123"/>
      <c r="Y21" s="60" t="s">
        <v>16</v>
      </c>
      <c r="Z21" s="122" t="s">
        <v>16</v>
      </c>
      <c r="AA21" s="123"/>
      <c r="AB21" s="60" t="s">
        <v>16</v>
      </c>
      <c r="AC21" s="122" t="s">
        <v>16</v>
      </c>
      <c r="AD21" s="123"/>
      <c r="AE21" s="60" t="s">
        <v>16</v>
      </c>
      <c r="AF21" s="122" t="s">
        <v>16</v>
      </c>
      <c r="AG21" s="123"/>
      <c r="AH21" s="60" t="s">
        <v>16</v>
      </c>
      <c r="AI21" s="122" t="s">
        <v>16</v>
      </c>
      <c r="AJ21" s="123"/>
      <c r="AK21" s="60" t="s">
        <v>16</v>
      </c>
      <c r="AL21" s="122" t="s">
        <v>16</v>
      </c>
      <c r="AM21" s="123"/>
      <c r="AN21" s="60" t="s">
        <v>16</v>
      </c>
      <c r="AO21" s="122" t="s">
        <v>16</v>
      </c>
      <c r="AP21" s="123"/>
      <c r="AQ21" s="60" t="s">
        <v>16</v>
      </c>
      <c r="AR21" s="122" t="s">
        <v>16</v>
      </c>
      <c r="AS21" s="123"/>
      <c r="AT21" s="60" t="s">
        <v>16</v>
      </c>
      <c r="AU21" s="122" t="s">
        <v>16</v>
      </c>
      <c r="AV21" s="123"/>
      <c r="AW21" s="60" t="s">
        <v>16</v>
      </c>
      <c r="AX21" s="122" t="s">
        <v>16</v>
      </c>
      <c r="AY21" s="123"/>
      <c r="AZ21" s="60" t="s">
        <v>16</v>
      </c>
      <c r="BA21" s="122" t="s">
        <v>16</v>
      </c>
      <c r="BB21" s="123"/>
      <c r="BC21" s="60" t="s">
        <v>16</v>
      </c>
      <c r="BD21" s="122" t="s">
        <v>16</v>
      </c>
      <c r="BE21" s="123"/>
      <c r="BF21" s="131"/>
    </row>
    <row r="22" spans="1:62" x14ac:dyDescent="0.25">
      <c r="A22" s="64" t="s">
        <v>168</v>
      </c>
      <c r="B22" s="70"/>
      <c r="C22" s="66" t="s">
        <v>49</v>
      </c>
      <c r="D22" s="32" t="s">
        <v>124</v>
      </c>
      <c r="E22" s="32" t="s">
        <v>486</v>
      </c>
      <c r="F22" s="10" t="s">
        <v>4</v>
      </c>
      <c r="G22" s="164">
        <f>CENA!G13</f>
        <v>0</v>
      </c>
      <c r="H22" s="121">
        <f t="shared" ref="H22:H23" si="15">J22+M22+P22+S22+V22+Y22+AB22+AE22+AH22+AK22+AN22+AQ22+AZ22+AW22+AT22+BC22</f>
        <v>246.48000000000002</v>
      </c>
      <c r="I22" s="121">
        <f t="shared" ref="I22:I23" si="16">G22*H22</f>
        <v>0</v>
      </c>
      <c r="J22" s="60">
        <v>0</v>
      </c>
      <c r="K22" s="122">
        <f t="shared" ref="K22" si="17">$G22*J22</f>
        <v>0</v>
      </c>
      <c r="L22" s="123">
        <f>J22/$BG$22</f>
        <v>0</v>
      </c>
      <c r="M22" s="60">
        <v>0</v>
      </c>
      <c r="N22" s="122">
        <f t="shared" ref="N22:N23" si="18">$G22*M22</f>
        <v>0</v>
      </c>
      <c r="O22" s="123">
        <f>M22/$BG$22</f>
        <v>0</v>
      </c>
      <c r="P22" s="60">
        <v>0</v>
      </c>
      <c r="Q22" s="122">
        <f>$G22*P22</f>
        <v>0</v>
      </c>
      <c r="R22" s="123">
        <f>P22/$BG$22</f>
        <v>0</v>
      </c>
      <c r="S22" s="60">
        <v>0</v>
      </c>
      <c r="T22" s="122">
        <f>$G22*S22</f>
        <v>0</v>
      </c>
      <c r="U22" s="123">
        <f>S22/$BG$22</f>
        <v>0</v>
      </c>
      <c r="V22" s="60">
        <v>0</v>
      </c>
      <c r="W22" s="122">
        <f>$G22*V22</f>
        <v>0</v>
      </c>
      <c r="X22" s="123">
        <f>V22/$BG$22</f>
        <v>0</v>
      </c>
      <c r="Y22" s="60">
        <v>0</v>
      </c>
      <c r="Z22" s="122">
        <f>$G22*Y22</f>
        <v>0</v>
      </c>
      <c r="AA22" s="123">
        <f>Y22/$BG$22</f>
        <v>0</v>
      </c>
      <c r="AB22" s="60">
        <v>0</v>
      </c>
      <c r="AC22" s="122">
        <f>$G22*AB22</f>
        <v>0</v>
      </c>
      <c r="AD22" s="123">
        <f>AB22/$BG$22</f>
        <v>0</v>
      </c>
      <c r="AE22" s="60">
        <v>0</v>
      </c>
      <c r="AF22" s="122">
        <f>$G22*AE22</f>
        <v>0</v>
      </c>
      <c r="AG22" s="123">
        <f>AE22/$BG$22</f>
        <v>0</v>
      </c>
      <c r="AH22" s="60">
        <v>0</v>
      </c>
      <c r="AI22" s="122">
        <f>$G22*AH22</f>
        <v>0</v>
      </c>
      <c r="AJ22" s="123">
        <f>AH22/$BG$22</f>
        <v>0</v>
      </c>
      <c r="AK22" s="60">
        <v>151.68</v>
      </c>
      <c r="AL22" s="122">
        <f>$G22*AK22</f>
        <v>0</v>
      </c>
      <c r="AM22" s="123">
        <f>AK22/$BG$22</f>
        <v>32</v>
      </c>
      <c r="AN22" s="60">
        <v>94.800000000000011</v>
      </c>
      <c r="AO22" s="122">
        <f>$G22*AN22</f>
        <v>0</v>
      </c>
      <c r="AP22" s="123">
        <f>AN22/$BG$22</f>
        <v>20</v>
      </c>
      <c r="AQ22" s="60">
        <v>0</v>
      </c>
      <c r="AR22" s="122">
        <f>$G22*AQ22</f>
        <v>0</v>
      </c>
      <c r="AS22" s="123">
        <f>AQ22/$BG$22</f>
        <v>0</v>
      </c>
      <c r="AT22" s="60">
        <v>0</v>
      </c>
      <c r="AU22" s="122">
        <f>$G22*AT22</f>
        <v>0</v>
      </c>
      <c r="AV22" s="123">
        <f>AT22/$BG$22</f>
        <v>0</v>
      </c>
      <c r="AW22" s="60">
        <v>0</v>
      </c>
      <c r="AX22" s="122">
        <f>$G22*AW22</f>
        <v>0</v>
      </c>
      <c r="AY22" s="123">
        <f>AW22/$BG$22</f>
        <v>0</v>
      </c>
      <c r="AZ22" s="60"/>
      <c r="BA22" s="122">
        <f>$G22*AZ22</f>
        <v>0</v>
      </c>
      <c r="BB22" s="123">
        <f>AZ22/$BG$22</f>
        <v>0</v>
      </c>
      <c r="BC22" s="60"/>
      <c r="BD22" s="122">
        <f>$G22*BC22</f>
        <v>0</v>
      </c>
      <c r="BE22" s="123">
        <f>BC22/$BG$22</f>
        <v>0</v>
      </c>
      <c r="BF22" s="131"/>
      <c r="BG22" s="111">
        <v>4.74</v>
      </c>
      <c r="BJ22" s="133"/>
    </row>
    <row r="23" spans="1:62" x14ac:dyDescent="0.25">
      <c r="A23" s="64" t="s">
        <v>169</v>
      </c>
      <c r="B23" s="70"/>
      <c r="C23" s="66" t="s">
        <v>50</v>
      </c>
      <c r="D23" s="32" t="s">
        <v>35</v>
      </c>
      <c r="E23" s="32" t="s">
        <v>487</v>
      </c>
      <c r="F23" s="10" t="s">
        <v>4</v>
      </c>
      <c r="G23" s="164">
        <f>CENA!G14</f>
        <v>0</v>
      </c>
      <c r="H23" s="121">
        <f t="shared" si="15"/>
        <v>0</v>
      </c>
      <c r="I23" s="121">
        <f t="shared" si="16"/>
        <v>0</v>
      </c>
      <c r="J23" s="60"/>
      <c r="K23" s="122">
        <f t="shared" ref="K23" si="19">$G23*J23</f>
        <v>0</v>
      </c>
      <c r="L23" s="123">
        <f>J23/$BG$23</f>
        <v>0</v>
      </c>
      <c r="M23" s="60"/>
      <c r="N23" s="122">
        <f t="shared" si="18"/>
        <v>0</v>
      </c>
      <c r="O23" s="123">
        <f>M23/$BG$23</f>
        <v>0</v>
      </c>
      <c r="P23" s="60"/>
      <c r="Q23" s="122">
        <f>$G23*P23</f>
        <v>0</v>
      </c>
      <c r="R23" s="123">
        <f>P23/$BG$23</f>
        <v>0</v>
      </c>
      <c r="S23" s="60"/>
      <c r="T23" s="122">
        <f>$G23*S23</f>
        <v>0</v>
      </c>
      <c r="U23" s="123">
        <f>S23/$BG$23</f>
        <v>0</v>
      </c>
      <c r="V23" s="60"/>
      <c r="W23" s="122">
        <f>$G23*V23</f>
        <v>0</v>
      </c>
      <c r="X23" s="123">
        <f>V23/$BG$23</f>
        <v>0</v>
      </c>
      <c r="Y23" s="60"/>
      <c r="Z23" s="122">
        <f>$G23*Y23</f>
        <v>0</v>
      </c>
      <c r="AA23" s="123">
        <f>Y23/$BG$23</f>
        <v>0</v>
      </c>
      <c r="AB23" s="60"/>
      <c r="AC23" s="122">
        <f>$G23*AB23</f>
        <v>0</v>
      </c>
      <c r="AD23" s="123">
        <f>AB23/$BG$23</f>
        <v>0</v>
      </c>
      <c r="AE23" s="60"/>
      <c r="AF23" s="122">
        <f>$G23*AE23</f>
        <v>0</v>
      </c>
      <c r="AG23" s="123">
        <f>AE23/$BG$23</f>
        <v>0</v>
      </c>
      <c r="AH23" s="60"/>
      <c r="AI23" s="122">
        <f>$G23*AH23</f>
        <v>0</v>
      </c>
      <c r="AJ23" s="123">
        <f>AH23/$BG$23</f>
        <v>0</v>
      </c>
      <c r="AK23" s="60"/>
      <c r="AL23" s="122">
        <f>$G23*AK23</f>
        <v>0</v>
      </c>
      <c r="AM23" s="123">
        <f>AK23/$BG$23</f>
        <v>0</v>
      </c>
      <c r="AN23" s="60"/>
      <c r="AO23" s="122">
        <f>$G23*AN23</f>
        <v>0</v>
      </c>
      <c r="AP23" s="123">
        <f>AN23/$BG$23</f>
        <v>0</v>
      </c>
      <c r="AQ23" s="60"/>
      <c r="AR23" s="122">
        <f>$G23*AQ23</f>
        <v>0</v>
      </c>
      <c r="AS23" s="123">
        <f>AQ23/$BG$23</f>
        <v>0</v>
      </c>
      <c r="AT23" s="60"/>
      <c r="AU23" s="122">
        <f>$G23*AT23</f>
        <v>0</v>
      </c>
      <c r="AV23" s="123">
        <f>AT23/$BG$23</f>
        <v>0</v>
      </c>
      <c r="AW23" s="60"/>
      <c r="AX23" s="122">
        <f>$G23*AW23</f>
        <v>0</v>
      </c>
      <c r="AY23" s="123">
        <f>AW23/$BG$23</f>
        <v>0</v>
      </c>
      <c r="AZ23" s="60"/>
      <c r="BA23" s="122">
        <f>$G23*AZ23</f>
        <v>0</v>
      </c>
      <c r="BB23" s="123">
        <f>AZ23/$BG$23</f>
        <v>0</v>
      </c>
      <c r="BC23" s="60"/>
      <c r="BD23" s="122">
        <f>$G23*BC23</f>
        <v>0</v>
      </c>
      <c r="BE23" s="123">
        <f>BC23/$BG$23</f>
        <v>0</v>
      </c>
      <c r="BF23" s="131"/>
      <c r="BG23" s="111">
        <v>7.4</v>
      </c>
      <c r="BJ23" s="133"/>
    </row>
    <row r="24" spans="1:62" ht="25.5" x14ac:dyDescent="0.25">
      <c r="A24" s="64" t="s">
        <v>466</v>
      </c>
      <c r="B24" s="69" t="s">
        <v>42</v>
      </c>
      <c r="C24" s="65">
        <v>5</v>
      </c>
      <c r="D24" s="33" t="s">
        <v>369</v>
      </c>
      <c r="E24" s="33" t="s">
        <v>488</v>
      </c>
      <c r="F24" s="11" t="s">
        <v>16</v>
      </c>
      <c r="G24" s="164" t="str">
        <f>CENA!G15</f>
        <v>/</v>
      </c>
      <c r="H24" s="121" t="s">
        <v>16</v>
      </c>
      <c r="I24" s="121" t="s">
        <v>16</v>
      </c>
      <c r="J24" s="60" t="s">
        <v>16</v>
      </c>
      <c r="K24" s="122" t="s">
        <v>16</v>
      </c>
      <c r="L24" s="123"/>
      <c r="M24" s="60" t="s">
        <v>16</v>
      </c>
      <c r="N24" s="122" t="s">
        <v>16</v>
      </c>
      <c r="O24" s="123"/>
      <c r="P24" s="60" t="s">
        <v>16</v>
      </c>
      <c r="Q24" s="122" t="s">
        <v>16</v>
      </c>
      <c r="R24" s="123"/>
      <c r="S24" s="60" t="s">
        <v>16</v>
      </c>
      <c r="T24" s="122" t="s">
        <v>16</v>
      </c>
      <c r="U24" s="123"/>
      <c r="V24" s="60" t="s">
        <v>16</v>
      </c>
      <c r="W24" s="122" t="s">
        <v>16</v>
      </c>
      <c r="X24" s="123"/>
      <c r="Y24" s="60" t="s">
        <v>16</v>
      </c>
      <c r="Z24" s="122" t="s">
        <v>16</v>
      </c>
      <c r="AA24" s="123"/>
      <c r="AB24" s="60" t="s">
        <v>16</v>
      </c>
      <c r="AC24" s="122" t="s">
        <v>16</v>
      </c>
      <c r="AD24" s="123"/>
      <c r="AE24" s="60" t="s">
        <v>16</v>
      </c>
      <c r="AF24" s="122" t="s">
        <v>16</v>
      </c>
      <c r="AG24" s="123"/>
      <c r="AH24" s="60" t="s">
        <v>16</v>
      </c>
      <c r="AI24" s="122" t="s">
        <v>16</v>
      </c>
      <c r="AJ24" s="123"/>
      <c r="AK24" s="60" t="s">
        <v>16</v>
      </c>
      <c r="AL24" s="122" t="s">
        <v>16</v>
      </c>
      <c r="AM24" s="123"/>
      <c r="AN24" s="60" t="s">
        <v>16</v>
      </c>
      <c r="AO24" s="122" t="s">
        <v>16</v>
      </c>
      <c r="AP24" s="123"/>
      <c r="AQ24" s="60" t="s">
        <v>16</v>
      </c>
      <c r="AR24" s="122" t="s">
        <v>16</v>
      </c>
      <c r="AS24" s="123"/>
      <c r="AT24" s="60" t="s">
        <v>16</v>
      </c>
      <c r="AU24" s="122" t="s">
        <v>16</v>
      </c>
      <c r="AV24" s="123"/>
      <c r="AW24" s="60" t="s">
        <v>16</v>
      </c>
      <c r="AX24" s="122" t="s">
        <v>16</v>
      </c>
      <c r="AY24" s="123"/>
      <c r="AZ24" s="60" t="s">
        <v>16</v>
      </c>
      <c r="BA24" s="122" t="s">
        <v>16</v>
      </c>
      <c r="BB24" s="123"/>
      <c r="BC24" s="60" t="s">
        <v>16</v>
      </c>
      <c r="BD24" s="122" t="s">
        <v>16</v>
      </c>
      <c r="BE24" s="123"/>
      <c r="BF24" s="131"/>
    </row>
    <row r="25" spans="1:62" x14ac:dyDescent="0.25">
      <c r="A25" s="64" t="s">
        <v>170</v>
      </c>
      <c r="B25" s="70"/>
      <c r="C25" s="66" t="s">
        <v>22</v>
      </c>
      <c r="D25" s="32" t="s">
        <v>96</v>
      </c>
      <c r="E25" s="32" t="s">
        <v>96</v>
      </c>
      <c r="F25" s="11" t="s">
        <v>4</v>
      </c>
      <c r="G25" s="164">
        <f>CENA!G16</f>
        <v>0</v>
      </c>
      <c r="H25" s="121">
        <f t="shared" ref="H25:H29" si="20">J25+M25+P25+S25+V25+Y25+AB25+AE25+AH25+AK25+AN25+AQ25+AZ25+AW25+AT25+BC25</f>
        <v>457.6</v>
      </c>
      <c r="I25" s="121">
        <f t="shared" ref="I25:I29" si="21">G25*H25</f>
        <v>0</v>
      </c>
      <c r="J25" s="60">
        <v>0</v>
      </c>
      <c r="K25" s="122">
        <f t="shared" ref="K25" si="22">$G25*J25</f>
        <v>0</v>
      </c>
      <c r="L25" s="123">
        <f>J25/$BG$25</f>
        <v>0</v>
      </c>
      <c r="M25" s="60">
        <v>0</v>
      </c>
      <c r="N25" s="122">
        <f t="shared" ref="N25:N29" si="23">$G25*M25</f>
        <v>0</v>
      </c>
      <c r="O25" s="123">
        <f>M25/$BG$25</f>
        <v>0</v>
      </c>
      <c r="P25" s="60">
        <v>158.4</v>
      </c>
      <c r="Q25" s="122">
        <f>$G25*P25</f>
        <v>0</v>
      </c>
      <c r="R25" s="123">
        <f>P25/$BG$25</f>
        <v>9</v>
      </c>
      <c r="S25" s="60">
        <v>0</v>
      </c>
      <c r="T25" s="122">
        <f>$G25*S25</f>
        <v>0</v>
      </c>
      <c r="U25" s="123">
        <f>S25/$BG$25</f>
        <v>0</v>
      </c>
      <c r="V25" s="60">
        <v>0</v>
      </c>
      <c r="W25" s="122">
        <f>$G25*V25</f>
        <v>0</v>
      </c>
      <c r="X25" s="123">
        <f>V25/$BG$25</f>
        <v>0</v>
      </c>
      <c r="Y25" s="60">
        <v>0</v>
      </c>
      <c r="Z25" s="122">
        <f>$G25*Y25</f>
        <v>0</v>
      </c>
      <c r="AA25" s="123">
        <f>Y25/$BG$25</f>
        <v>0</v>
      </c>
      <c r="AB25" s="60">
        <v>123.2</v>
      </c>
      <c r="AC25" s="122">
        <f>$G25*AB25</f>
        <v>0</v>
      </c>
      <c r="AD25" s="123">
        <f>AB25/$BG$25</f>
        <v>7</v>
      </c>
      <c r="AE25" s="60">
        <v>0</v>
      </c>
      <c r="AF25" s="122">
        <f>$G25*AE25</f>
        <v>0</v>
      </c>
      <c r="AG25" s="123">
        <f>AE25/$BG$25</f>
        <v>0</v>
      </c>
      <c r="AH25" s="60">
        <v>0</v>
      </c>
      <c r="AI25" s="122">
        <f>$G25*AH25</f>
        <v>0</v>
      </c>
      <c r="AJ25" s="123">
        <f>AH25/$BG$25</f>
        <v>0</v>
      </c>
      <c r="AK25" s="60">
        <v>0</v>
      </c>
      <c r="AL25" s="122">
        <f>$G25*AK25</f>
        <v>0</v>
      </c>
      <c r="AM25" s="123">
        <f>AK25/$BG$25</f>
        <v>0</v>
      </c>
      <c r="AN25" s="60">
        <v>0</v>
      </c>
      <c r="AO25" s="122">
        <f>$G25*AN25</f>
        <v>0</v>
      </c>
      <c r="AP25" s="123">
        <f>AN25/$BG$25</f>
        <v>0</v>
      </c>
      <c r="AQ25" s="60">
        <v>176</v>
      </c>
      <c r="AR25" s="122">
        <f>$G25*AQ25</f>
        <v>0</v>
      </c>
      <c r="AS25" s="123">
        <f>AQ25/$BG$25</f>
        <v>10</v>
      </c>
      <c r="AT25" s="60">
        <v>0</v>
      </c>
      <c r="AU25" s="122">
        <f>$G25*AT25</f>
        <v>0</v>
      </c>
      <c r="AV25" s="123">
        <f>AT25/$BG$25</f>
        <v>0</v>
      </c>
      <c r="AW25" s="60">
        <v>0</v>
      </c>
      <c r="AX25" s="122">
        <f>$G25*AW25</f>
        <v>0</v>
      </c>
      <c r="AY25" s="123">
        <f>AW25/$BG$25</f>
        <v>0</v>
      </c>
      <c r="AZ25" s="60"/>
      <c r="BA25" s="122">
        <f>$G25*AZ25</f>
        <v>0</v>
      </c>
      <c r="BB25" s="123">
        <f>AZ25/$BG$25</f>
        <v>0</v>
      </c>
      <c r="BC25" s="60"/>
      <c r="BD25" s="122">
        <f>$G25*BC25</f>
        <v>0</v>
      </c>
      <c r="BE25" s="123">
        <f>BC25/$BG$25</f>
        <v>0</v>
      </c>
      <c r="BF25" s="131"/>
      <c r="BG25" s="111">
        <v>17.600000000000001</v>
      </c>
    </row>
    <row r="26" spans="1:62" x14ac:dyDescent="0.25">
      <c r="A26" s="64" t="s">
        <v>171</v>
      </c>
      <c r="B26" s="70"/>
      <c r="C26" s="66" t="s">
        <v>49</v>
      </c>
      <c r="D26" s="32" t="s">
        <v>95</v>
      </c>
      <c r="E26" s="32" t="s">
        <v>95</v>
      </c>
      <c r="F26" s="10" t="s">
        <v>4</v>
      </c>
      <c r="G26" s="164">
        <f>CENA!G17</f>
        <v>0</v>
      </c>
      <c r="H26" s="121">
        <f t="shared" si="20"/>
        <v>355.94</v>
      </c>
      <c r="I26" s="121">
        <f t="shared" si="21"/>
        <v>0</v>
      </c>
      <c r="J26" s="60">
        <v>0</v>
      </c>
      <c r="K26" s="122">
        <f t="shared" ref="K26" si="24">$G26*J26</f>
        <v>0</v>
      </c>
      <c r="L26" s="123">
        <f>J26/$BG$26</f>
        <v>0</v>
      </c>
      <c r="M26" s="60">
        <v>0</v>
      </c>
      <c r="N26" s="122">
        <f t="shared" si="23"/>
        <v>0</v>
      </c>
      <c r="O26" s="123">
        <f>M26/$BG$26</f>
        <v>0</v>
      </c>
      <c r="P26" s="60">
        <v>0</v>
      </c>
      <c r="Q26" s="122">
        <f>$G26*P26</f>
        <v>0</v>
      </c>
      <c r="R26" s="123">
        <f>P26/$BG$26</f>
        <v>0</v>
      </c>
      <c r="S26" s="60">
        <v>0</v>
      </c>
      <c r="T26" s="122">
        <f>$G26*S26</f>
        <v>0</v>
      </c>
      <c r="U26" s="123">
        <f>S26/$BG$26</f>
        <v>0</v>
      </c>
      <c r="V26" s="60">
        <v>0</v>
      </c>
      <c r="W26" s="122">
        <f>$G26*V26</f>
        <v>0</v>
      </c>
      <c r="X26" s="123">
        <f>V26/$BG$26</f>
        <v>0</v>
      </c>
      <c r="Y26" s="60">
        <v>0</v>
      </c>
      <c r="Z26" s="122">
        <f>$G26*Y26</f>
        <v>0</v>
      </c>
      <c r="AA26" s="123">
        <f>Y26/$BG$26</f>
        <v>0</v>
      </c>
      <c r="AB26" s="60">
        <v>0</v>
      </c>
      <c r="AC26" s="122">
        <f>$G26*AB26</f>
        <v>0</v>
      </c>
      <c r="AD26" s="123">
        <f>AB26/$BG$26</f>
        <v>0</v>
      </c>
      <c r="AE26" s="60">
        <v>0</v>
      </c>
      <c r="AF26" s="122">
        <f>$G26*AE26</f>
        <v>0</v>
      </c>
      <c r="AG26" s="123">
        <f>AE26/$BG$26</f>
        <v>0</v>
      </c>
      <c r="AH26" s="60">
        <v>0</v>
      </c>
      <c r="AI26" s="122">
        <f>$G26*AH26</f>
        <v>0</v>
      </c>
      <c r="AJ26" s="123">
        <f>AH26/$BG$26</f>
        <v>0</v>
      </c>
      <c r="AK26" s="60">
        <v>219.04</v>
      </c>
      <c r="AL26" s="122">
        <f>$G26*AK26</f>
        <v>0</v>
      </c>
      <c r="AM26" s="123">
        <f>AK26/$BG$26</f>
        <v>8</v>
      </c>
      <c r="AN26" s="60">
        <v>136.9</v>
      </c>
      <c r="AO26" s="122">
        <f>$G26*AN26</f>
        <v>0</v>
      </c>
      <c r="AP26" s="123">
        <f>AN26/$BG$26</f>
        <v>5</v>
      </c>
      <c r="AQ26" s="60">
        <v>0</v>
      </c>
      <c r="AR26" s="122">
        <f>$G26*AQ26</f>
        <v>0</v>
      </c>
      <c r="AS26" s="123">
        <f>AQ26/$BG$26</f>
        <v>0</v>
      </c>
      <c r="AT26" s="60">
        <v>0</v>
      </c>
      <c r="AU26" s="122">
        <f>$G26*AT26</f>
        <v>0</v>
      </c>
      <c r="AV26" s="123">
        <f>AT26/$BG$26</f>
        <v>0</v>
      </c>
      <c r="AW26" s="60">
        <v>0</v>
      </c>
      <c r="AX26" s="122">
        <f>$G26*AW26</f>
        <v>0</v>
      </c>
      <c r="AY26" s="123">
        <f>AW26/$BG$26</f>
        <v>0</v>
      </c>
      <c r="AZ26" s="60"/>
      <c r="BA26" s="122">
        <f>$G26*AZ26</f>
        <v>0</v>
      </c>
      <c r="BB26" s="123">
        <f>AZ26/$BG$26</f>
        <v>0</v>
      </c>
      <c r="BC26" s="60"/>
      <c r="BD26" s="122">
        <f>$G26*BC26</f>
        <v>0</v>
      </c>
      <c r="BE26" s="123">
        <f>BC26/$BG$26</f>
        <v>0</v>
      </c>
      <c r="BF26" s="131"/>
      <c r="BG26" s="111">
        <v>27.38</v>
      </c>
    </row>
    <row r="27" spans="1:62" x14ac:dyDescent="0.25">
      <c r="A27" s="64" t="s">
        <v>172</v>
      </c>
      <c r="B27" s="70"/>
      <c r="C27" s="66" t="s">
        <v>50</v>
      </c>
      <c r="D27" s="6" t="s">
        <v>97</v>
      </c>
      <c r="E27" s="6" t="s">
        <v>97</v>
      </c>
      <c r="F27" s="10" t="s">
        <v>4</v>
      </c>
      <c r="G27" s="164">
        <f>CENA!G18</f>
        <v>0</v>
      </c>
      <c r="H27" s="121">
        <f t="shared" si="20"/>
        <v>0</v>
      </c>
      <c r="I27" s="121">
        <f t="shared" si="21"/>
        <v>0</v>
      </c>
      <c r="J27" s="60">
        <v>0</v>
      </c>
      <c r="K27" s="122">
        <f t="shared" ref="K27" si="25">$G27*J27</f>
        <v>0</v>
      </c>
      <c r="L27" s="123">
        <f>J27/$BG$27</f>
        <v>0</v>
      </c>
      <c r="M27" s="60">
        <v>0</v>
      </c>
      <c r="N27" s="122">
        <f t="shared" si="23"/>
        <v>0</v>
      </c>
      <c r="O27" s="123">
        <f>M27/$BG$27</f>
        <v>0</v>
      </c>
      <c r="P27" s="60">
        <v>0</v>
      </c>
      <c r="Q27" s="122">
        <f>$G27*P27</f>
        <v>0</v>
      </c>
      <c r="R27" s="123">
        <f>P27/$BG$27</f>
        <v>0</v>
      </c>
      <c r="S27" s="60">
        <v>0</v>
      </c>
      <c r="T27" s="122">
        <f>$G27*S27</f>
        <v>0</v>
      </c>
      <c r="U27" s="123">
        <f>S27/$BG$27</f>
        <v>0</v>
      </c>
      <c r="V27" s="60">
        <v>0</v>
      </c>
      <c r="W27" s="122">
        <f>$G27*V27</f>
        <v>0</v>
      </c>
      <c r="X27" s="123">
        <f>V27/$BG$27</f>
        <v>0</v>
      </c>
      <c r="Y27" s="60">
        <v>0</v>
      </c>
      <c r="Z27" s="122">
        <f>$G27*Y27</f>
        <v>0</v>
      </c>
      <c r="AA27" s="123">
        <f>Y27/$BG$27</f>
        <v>0</v>
      </c>
      <c r="AB27" s="60">
        <v>0</v>
      </c>
      <c r="AC27" s="122">
        <f>$G27*AB27</f>
        <v>0</v>
      </c>
      <c r="AD27" s="123">
        <f>AB27/$BG$27</f>
        <v>0</v>
      </c>
      <c r="AE27" s="60">
        <v>0</v>
      </c>
      <c r="AF27" s="122">
        <f>$G27*AE27</f>
        <v>0</v>
      </c>
      <c r="AG27" s="123">
        <f>AE27/$BG$27</f>
        <v>0</v>
      </c>
      <c r="AH27" s="60">
        <v>0</v>
      </c>
      <c r="AI27" s="122">
        <f>$G27*AH27</f>
        <v>0</v>
      </c>
      <c r="AJ27" s="123">
        <f>AH27/$BG$27</f>
        <v>0</v>
      </c>
      <c r="AK27" s="60">
        <v>0</v>
      </c>
      <c r="AL27" s="122">
        <f>$G27*AK27</f>
        <v>0</v>
      </c>
      <c r="AM27" s="123">
        <f>AK27/$BG$27</f>
        <v>0</v>
      </c>
      <c r="AN27" s="60">
        <v>0</v>
      </c>
      <c r="AO27" s="122">
        <f>$G27*AN27</f>
        <v>0</v>
      </c>
      <c r="AP27" s="123">
        <f>AN27/$BG$27</f>
        <v>0</v>
      </c>
      <c r="AQ27" s="60">
        <v>0</v>
      </c>
      <c r="AR27" s="122">
        <f>$G27*AQ27</f>
        <v>0</v>
      </c>
      <c r="AS27" s="123">
        <f>AQ27/$BG$27</f>
        <v>0</v>
      </c>
      <c r="AT27" s="60">
        <v>0</v>
      </c>
      <c r="AU27" s="122">
        <f>$G27*AT27</f>
        <v>0</v>
      </c>
      <c r="AV27" s="123">
        <f>AT27/$BG$27</f>
        <v>0</v>
      </c>
      <c r="AW27" s="60">
        <v>0</v>
      </c>
      <c r="AX27" s="122">
        <f>$G27*AW27</f>
        <v>0</v>
      </c>
      <c r="AY27" s="123">
        <f>AW27/$BG$27</f>
        <v>0</v>
      </c>
      <c r="AZ27" s="60"/>
      <c r="BA27" s="122">
        <f>$G27*AZ27</f>
        <v>0</v>
      </c>
      <c r="BB27" s="123">
        <f>AZ27/$BG$27</f>
        <v>0</v>
      </c>
      <c r="BC27" s="60"/>
      <c r="BD27" s="122">
        <f>$G27*BC27</f>
        <v>0</v>
      </c>
      <c r="BE27" s="123">
        <f>BC27/$BG$27</f>
        <v>0</v>
      </c>
      <c r="BG27" s="111">
        <v>39.46</v>
      </c>
    </row>
    <row r="28" spans="1:62" x14ac:dyDescent="0.25">
      <c r="A28" s="64" t="s">
        <v>173</v>
      </c>
      <c r="B28" s="70"/>
      <c r="C28" s="66" t="s">
        <v>23</v>
      </c>
      <c r="D28" s="6" t="s">
        <v>98</v>
      </c>
      <c r="E28" s="6" t="s">
        <v>98</v>
      </c>
      <c r="F28" s="10" t="s">
        <v>4</v>
      </c>
      <c r="G28" s="164">
        <f>CENA!G19</f>
        <v>0</v>
      </c>
      <c r="H28" s="121">
        <f t="shared" si="20"/>
        <v>0</v>
      </c>
      <c r="I28" s="121">
        <f t="shared" si="21"/>
        <v>0</v>
      </c>
      <c r="J28" s="60"/>
      <c r="K28" s="122">
        <f t="shared" ref="K28" si="26">$G28*J28</f>
        <v>0</v>
      </c>
      <c r="L28" s="123">
        <f>J28/$BG$28</f>
        <v>0</v>
      </c>
      <c r="M28" s="60"/>
      <c r="N28" s="122">
        <f t="shared" si="23"/>
        <v>0</v>
      </c>
      <c r="O28" s="123">
        <f>M28/$BG$28</f>
        <v>0</v>
      </c>
      <c r="P28" s="60"/>
      <c r="Q28" s="122">
        <f>$G28*P28</f>
        <v>0</v>
      </c>
      <c r="R28" s="123">
        <f>P28/$BG$28</f>
        <v>0</v>
      </c>
      <c r="S28" s="60"/>
      <c r="T28" s="122">
        <f>$G28*S28</f>
        <v>0</v>
      </c>
      <c r="U28" s="123">
        <f>S28/$BG$28</f>
        <v>0</v>
      </c>
      <c r="V28" s="60"/>
      <c r="W28" s="122">
        <f>$G28*V28</f>
        <v>0</v>
      </c>
      <c r="X28" s="123">
        <f>V28/$BG$28</f>
        <v>0</v>
      </c>
      <c r="Y28" s="60"/>
      <c r="Z28" s="122">
        <f>$G28*Y28</f>
        <v>0</v>
      </c>
      <c r="AA28" s="123">
        <f>Y28/$BG$28</f>
        <v>0</v>
      </c>
      <c r="AB28" s="60"/>
      <c r="AC28" s="122">
        <f>$G28*AB28</f>
        <v>0</v>
      </c>
      <c r="AD28" s="123">
        <f>AB28/$BG$28</f>
        <v>0</v>
      </c>
      <c r="AE28" s="60"/>
      <c r="AF28" s="122">
        <f>$G28*AE28</f>
        <v>0</v>
      </c>
      <c r="AG28" s="123">
        <f>AE28/$BG$28</f>
        <v>0</v>
      </c>
      <c r="AH28" s="60"/>
      <c r="AI28" s="122">
        <f>$G28*AH28</f>
        <v>0</v>
      </c>
      <c r="AJ28" s="123">
        <f>AH28/$BG$28</f>
        <v>0</v>
      </c>
      <c r="AK28" s="60"/>
      <c r="AL28" s="122">
        <f>$G28*AK28</f>
        <v>0</v>
      </c>
      <c r="AM28" s="123">
        <f>AK28/$BG$28</f>
        <v>0</v>
      </c>
      <c r="AN28" s="60"/>
      <c r="AO28" s="122">
        <f>$G28*AN28</f>
        <v>0</v>
      </c>
      <c r="AP28" s="123">
        <f>AN28/$BG$28</f>
        <v>0</v>
      </c>
      <c r="AQ28" s="60"/>
      <c r="AR28" s="122">
        <f>$G28*AQ28</f>
        <v>0</v>
      </c>
      <c r="AS28" s="123">
        <f>AQ28/$BG$28</f>
        <v>0</v>
      </c>
      <c r="AT28" s="60"/>
      <c r="AU28" s="122">
        <f>$G28*AT28</f>
        <v>0</v>
      </c>
      <c r="AV28" s="123">
        <f>AT28/$BG$28</f>
        <v>0</v>
      </c>
      <c r="AW28" s="60"/>
      <c r="AX28" s="122">
        <f>$G28*AW28</f>
        <v>0</v>
      </c>
      <c r="AY28" s="123">
        <f>AW28/$BG$28</f>
        <v>0</v>
      </c>
      <c r="AZ28" s="60"/>
      <c r="BA28" s="122">
        <f>$G28*AZ28</f>
        <v>0</v>
      </c>
      <c r="BB28" s="123">
        <f>AZ28/$BG$28</f>
        <v>0</v>
      </c>
      <c r="BC28" s="60"/>
      <c r="BD28" s="122">
        <f>$G28*BC28</f>
        <v>0</v>
      </c>
      <c r="BE28" s="123">
        <f>BC28/$BG$28</f>
        <v>0</v>
      </c>
      <c r="BG28" s="111">
        <v>58.21</v>
      </c>
    </row>
    <row r="29" spans="1:62" x14ac:dyDescent="0.25">
      <c r="A29" s="64" t="s">
        <v>174</v>
      </c>
      <c r="B29" s="70"/>
      <c r="C29" s="66" t="s">
        <v>52</v>
      </c>
      <c r="D29" s="6" t="s">
        <v>99</v>
      </c>
      <c r="E29" s="6" t="s">
        <v>99</v>
      </c>
      <c r="F29" s="10" t="s">
        <v>4</v>
      </c>
      <c r="G29" s="164">
        <f>CENA!G20</f>
        <v>0</v>
      </c>
      <c r="H29" s="121">
        <f t="shared" si="20"/>
        <v>0</v>
      </c>
      <c r="I29" s="121">
        <f t="shared" si="21"/>
        <v>0</v>
      </c>
      <c r="J29" s="60"/>
      <c r="K29" s="122">
        <f t="shared" ref="K29" si="27">$G29*J29</f>
        <v>0</v>
      </c>
      <c r="L29" s="123">
        <f>J29/$BG$29</f>
        <v>0</v>
      </c>
      <c r="M29" s="60"/>
      <c r="N29" s="122">
        <f t="shared" si="23"/>
        <v>0</v>
      </c>
      <c r="O29" s="123">
        <f>M29/$BG$29</f>
        <v>0</v>
      </c>
      <c r="P29" s="60"/>
      <c r="Q29" s="122">
        <f>$G29*P29</f>
        <v>0</v>
      </c>
      <c r="R29" s="123">
        <f>P29/$BG$29</f>
        <v>0</v>
      </c>
      <c r="S29" s="60"/>
      <c r="T29" s="122">
        <f>$G29*S29</f>
        <v>0</v>
      </c>
      <c r="U29" s="123">
        <f>S29/$BG$29</f>
        <v>0</v>
      </c>
      <c r="V29" s="60"/>
      <c r="W29" s="122">
        <f>$G29*V29</f>
        <v>0</v>
      </c>
      <c r="X29" s="123">
        <f>V29/$BG$29</f>
        <v>0</v>
      </c>
      <c r="Y29" s="60"/>
      <c r="Z29" s="122">
        <f>$G29*Y29</f>
        <v>0</v>
      </c>
      <c r="AA29" s="123">
        <f>Y29/$BG$29</f>
        <v>0</v>
      </c>
      <c r="AB29" s="60"/>
      <c r="AC29" s="122">
        <f>$G29*AB29</f>
        <v>0</v>
      </c>
      <c r="AD29" s="123">
        <f>AB29/$BG$29</f>
        <v>0</v>
      </c>
      <c r="AE29" s="60"/>
      <c r="AF29" s="122">
        <f>$G29*AE29</f>
        <v>0</v>
      </c>
      <c r="AG29" s="123">
        <f>AE29/$BG$29</f>
        <v>0</v>
      </c>
      <c r="AH29" s="60"/>
      <c r="AI29" s="122">
        <f>$G29*AH29</f>
        <v>0</v>
      </c>
      <c r="AJ29" s="123">
        <f>AH29/$BG$29</f>
        <v>0</v>
      </c>
      <c r="AK29" s="60"/>
      <c r="AL29" s="122">
        <f>$G29*AK29</f>
        <v>0</v>
      </c>
      <c r="AM29" s="123">
        <f>AK29/$BG$29</f>
        <v>0</v>
      </c>
      <c r="AN29" s="60"/>
      <c r="AO29" s="122">
        <f>$G29*AN29</f>
        <v>0</v>
      </c>
      <c r="AP29" s="123">
        <f>AN29/$BG$29</f>
        <v>0</v>
      </c>
      <c r="AQ29" s="60"/>
      <c r="AR29" s="122">
        <f>$G29*AQ29</f>
        <v>0</v>
      </c>
      <c r="AS29" s="123">
        <f>AQ29/$BG$29</f>
        <v>0</v>
      </c>
      <c r="AT29" s="60"/>
      <c r="AU29" s="122">
        <f>$G29*AT29</f>
        <v>0</v>
      </c>
      <c r="AV29" s="123">
        <f>AT29/$BG$29</f>
        <v>0</v>
      </c>
      <c r="AW29" s="60"/>
      <c r="AX29" s="122">
        <f>$G29*AW29</f>
        <v>0</v>
      </c>
      <c r="AY29" s="123">
        <f>AW29/$BG$29</f>
        <v>0</v>
      </c>
      <c r="AZ29" s="60"/>
      <c r="BA29" s="122">
        <f>$G29*AZ29</f>
        <v>0</v>
      </c>
      <c r="BB29" s="123">
        <f>AZ29/$BG$29</f>
        <v>0</v>
      </c>
      <c r="BC29" s="60"/>
      <c r="BD29" s="122">
        <f>$G29*BC29</f>
        <v>0</v>
      </c>
      <c r="BE29" s="123">
        <f>BC29/$BG$29</f>
        <v>0</v>
      </c>
      <c r="BG29" s="111">
        <v>70.22</v>
      </c>
    </row>
    <row r="30" spans="1:62" s="52" customFormat="1" x14ac:dyDescent="0.25">
      <c r="A30" s="67"/>
      <c r="B30" s="68"/>
      <c r="C30" s="68"/>
      <c r="D30" s="51"/>
      <c r="E30" s="51"/>
      <c r="F30" s="28"/>
      <c r="G30" s="164"/>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112"/>
      <c r="BG30" s="112"/>
    </row>
    <row r="31" spans="1:62" ht="25.5" x14ac:dyDescent="0.25">
      <c r="A31" s="146">
        <v>2</v>
      </c>
      <c r="B31" s="147" t="s">
        <v>43</v>
      </c>
      <c r="C31" s="147"/>
      <c r="D31" s="148" t="s">
        <v>418</v>
      </c>
      <c r="E31" s="148" t="s">
        <v>593</v>
      </c>
      <c r="F31" s="149"/>
      <c r="G31" s="166"/>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row>
    <row r="32" spans="1:62" x14ac:dyDescent="0.25">
      <c r="A32" s="64" t="s">
        <v>467</v>
      </c>
      <c r="B32" s="69" t="s">
        <v>43</v>
      </c>
      <c r="C32" s="69">
        <v>1</v>
      </c>
      <c r="D32" s="34" t="s">
        <v>422</v>
      </c>
      <c r="E32" s="36" t="s">
        <v>698</v>
      </c>
      <c r="F32" s="10" t="s">
        <v>477</v>
      </c>
      <c r="G32" s="164">
        <f>CENA!G23</f>
        <v>0</v>
      </c>
      <c r="H32" s="121">
        <f t="shared" ref="H32:H35" si="28">J32+M32+P32+S32+V32+Y32+AB32+AE32+AH32+AK32+AN32+AQ32+AZ32+AW32+AT32+BC32</f>
        <v>1760</v>
      </c>
      <c r="I32" s="121">
        <f t="shared" ref="I32:I35" si="29">G32*H32</f>
        <v>0</v>
      </c>
      <c r="J32" s="60">
        <v>0</v>
      </c>
      <c r="K32" s="122">
        <f t="shared" ref="K32" si="30">$G32*J32</f>
        <v>0</v>
      </c>
      <c r="L32" s="124"/>
      <c r="M32" s="60">
        <v>0</v>
      </c>
      <c r="N32" s="122">
        <f t="shared" ref="N32:N35" si="31">$G32*M32</f>
        <v>0</v>
      </c>
      <c r="O32" s="124"/>
      <c r="P32" s="60">
        <v>0</v>
      </c>
      <c r="Q32" s="122">
        <f>$G32*P32</f>
        <v>0</v>
      </c>
      <c r="R32" s="124"/>
      <c r="S32" s="60">
        <v>0</v>
      </c>
      <c r="T32" s="122">
        <f>$G32*S32</f>
        <v>0</v>
      </c>
      <c r="U32" s="124"/>
      <c r="V32" s="60">
        <v>0</v>
      </c>
      <c r="W32" s="122">
        <f>$G32*V32</f>
        <v>0</v>
      </c>
      <c r="X32" s="124"/>
      <c r="Y32" s="60">
        <v>0</v>
      </c>
      <c r="Z32" s="122">
        <f>$G32*Y32</f>
        <v>0</v>
      </c>
      <c r="AA32" s="124"/>
      <c r="AB32" s="60">
        <v>0</v>
      </c>
      <c r="AC32" s="122">
        <f>$G32*AB32</f>
        <v>0</v>
      </c>
      <c r="AD32" s="124"/>
      <c r="AE32" s="60">
        <v>0</v>
      </c>
      <c r="AF32" s="122">
        <f>$G32*AE32</f>
        <v>0</v>
      </c>
      <c r="AG32" s="124"/>
      <c r="AH32" s="60">
        <v>0</v>
      </c>
      <c r="AI32" s="122">
        <f>$G32*AH32</f>
        <v>0</v>
      </c>
      <c r="AJ32" s="124"/>
      <c r="AK32" s="60">
        <v>1760</v>
      </c>
      <c r="AL32" s="122">
        <f>$G32*AK32</f>
        <v>0</v>
      </c>
      <c r="AM32" s="124"/>
      <c r="AN32" s="60">
        <v>0</v>
      </c>
      <c r="AO32" s="122">
        <f>$G32*AN32</f>
        <v>0</v>
      </c>
      <c r="AP32" s="124"/>
      <c r="AQ32" s="60">
        <v>0</v>
      </c>
      <c r="AR32" s="122">
        <f>$G32*AQ32</f>
        <v>0</v>
      </c>
      <c r="AS32" s="124"/>
      <c r="AT32" s="60">
        <v>0</v>
      </c>
      <c r="AU32" s="122">
        <f>$G32*AT32</f>
        <v>0</v>
      </c>
      <c r="AV32" s="124"/>
      <c r="AW32" s="60">
        <v>0</v>
      </c>
      <c r="AX32" s="122">
        <f>$G32*AW32</f>
        <v>0</v>
      </c>
      <c r="AY32" s="124"/>
      <c r="AZ32" s="60"/>
      <c r="BA32" s="122">
        <f>$G32*AZ32</f>
        <v>0</v>
      </c>
      <c r="BB32" s="124"/>
      <c r="BC32" s="60"/>
      <c r="BD32" s="122">
        <f>$G32*BC32</f>
        <v>0</v>
      </c>
      <c r="BE32" s="124"/>
    </row>
    <row r="33" spans="1:59" x14ac:dyDescent="0.25">
      <c r="A33" s="64" t="s">
        <v>468</v>
      </c>
      <c r="B33" s="69" t="s">
        <v>43</v>
      </c>
      <c r="C33" s="69">
        <v>2</v>
      </c>
      <c r="D33" s="32" t="s">
        <v>423</v>
      </c>
      <c r="E33" s="33" t="s">
        <v>697</v>
      </c>
      <c r="F33" s="10" t="s">
        <v>477</v>
      </c>
      <c r="G33" s="164">
        <f>CENA!G24</f>
        <v>0</v>
      </c>
      <c r="H33" s="121">
        <f t="shared" si="28"/>
        <v>4200</v>
      </c>
      <c r="I33" s="121">
        <f t="shared" si="29"/>
        <v>0</v>
      </c>
      <c r="J33" s="60">
        <v>0</v>
      </c>
      <c r="K33" s="122">
        <f t="shared" ref="K33" si="32">$G33*J33</f>
        <v>0</v>
      </c>
      <c r="L33" s="124"/>
      <c r="M33" s="60">
        <v>0</v>
      </c>
      <c r="N33" s="122">
        <f t="shared" si="31"/>
        <v>0</v>
      </c>
      <c r="O33" s="124"/>
      <c r="P33" s="60">
        <v>0</v>
      </c>
      <c r="Q33" s="122">
        <f>$G33*P33</f>
        <v>0</v>
      </c>
      <c r="R33" s="124"/>
      <c r="S33" s="60">
        <v>0</v>
      </c>
      <c r="T33" s="122">
        <f>$G33*S33</f>
        <v>0</v>
      </c>
      <c r="U33" s="124"/>
      <c r="V33" s="60">
        <v>0</v>
      </c>
      <c r="W33" s="122">
        <f>$G33*V33</f>
        <v>0</v>
      </c>
      <c r="X33" s="124"/>
      <c r="Y33" s="60">
        <v>0</v>
      </c>
      <c r="Z33" s="122">
        <f>$G33*Y33</f>
        <v>0</v>
      </c>
      <c r="AA33" s="124"/>
      <c r="AB33" s="60">
        <v>3570</v>
      </c>
      <c r="AC33" s="122">
        <f>$G33*AB33</f>
        <v>0</v>
      </c>
      <c r="AD33" s="124"/>
      <c r="AE33" s="60">
        <v>0</v>
      </c>
      <c r="AF33" s="122">
        <f>$G33*AE33</f>
        <v>0</v>
      </c>
      <c r="AG33" s="124"/>
      <c r="AH33" s="60">
        <v>0</v>
      </c>
      <c r="AI33" s="122">
        <f>$G33*AH33</f>
        <v>0</v>
      </c>
      <c r="AJ33" s="124"/>
      <c r="AK33" s="60">
        <v>0</v>
      </c>
      <c r="AL33" s="122">
        <f>$G33*AK33</f>
        <v>0</v>
      </c>
      <c r="AM33" s="124"/>
      <c r="AN33" s="60">
        <v>0</v>
      </c>
      <c r="AO33" s="122">
        <f>$G33*AN33</f>
        <v>0</v>
      </c>
      <c r="AP33" s="124"/>
      <c r="AQ33" s="60">
        <v>630</v>
      </c>
      <c r="AR33" s="122">
        <f>$G33*AQ33</f>
        <v>0</v>
      </c>
      <c r="AS33" s="124"/>
      <c r="AT33" s="60">
        <v>0</v>
      </c>
      <c r="AU33" s="122">
        <f>$G33*AT33</f>
        <v>0</v>
      </c>
      <c r="AV33" s="124"/>
      <c r="AW33" s="60">
        <v>0</v>
      </c>
      <c r="AX33" s="122">
        <f>$G33*AW33</f>
        <v>0</v>
      </c>
      <c r="AY33" s="124"/>
      <c r="AZ33" s="60"/>
      <c r="BA33" s="122">
        <f>$G33*AZ33</f>
        <v>0</v>
      </c>
      <c r="BB33" s="124"/>
      <c r="BC33" s="60"/>
      <c r="BD33" s="122">
        <f>$G33*BC33</f>
        <v>0</v>
      </c>
      <c r="BE33" s="124"/>
    </row>
    <row r="34" spans="1:59" x14ac:dyDescent="0.25">
      <c r="A34" s="64" t="s">
        <v>469</v>
      </c>
      <c r="B34" s="69" t="s">
        <v>43</v>
      </c>
      <c r="C34" s="69">
        <v>3</v>
      </c>
      <c r="D34" s="32" t="s">
        <v>424</v>
      </c>
      <c r="E34" s="33" t="s">
        <v>699</v>
      </c>
      <c r="F34" s="10" t="s">
        <v>477</v>
      </c>
      <c r="G34" s="164">
        <f>CENA!G25</f>
        <v>0</v>
      </c>
      <c r="H34" s="121">
        <f t="shared" si="28"/>
        <v>1024</v>
      </c>
      <c r="I34" s="121">
        <f t="shared" si="29"/>
        <v>0</v>
      </c>
      <c r="J34" s="60">
        <v>0</v>
      </c>
      <c r="K34" s="122">
        <f t="shared" ref="K34" si="33">$G34*J34</f>
        <v>0</v>
      </c>
      <c r="L34" s="124"/>
      <c r="M34" s="60"/>
      <c r="N34" s="122">
        <f t="shared" si="31"/>
        <v>0</v>
      </c>
      <c r="O34" s="124"/>
      <c r="P34" s="60">
        <v>0</v>
      </c>
      <c r="Q34" s="122">
        <f>$G34*P34</f>
        <v>0</v>
      </c>
      <c r="R34" s="124"/>
      <c r="S34" s="60">
        <v>0</v>
      </c>
      <c r="T34" s="122">
        <f>$G34*S34</f>
        <v>0</v>
      </c>
      <c r="U34" s="124"/>
      <c r="V34" s="60">
        <v>0</v>
      </c>
      <c r="W34" s="122">
        <f>$G34*V34</f>
        <v>0</v>
      </c>
      <c r="X34" s="124"/>
      <c r="Y34" s="60">
        <v>0</v>
      </c>
      <c r="Z34" s="122">
        <f>$G34*Y34</f>
        <v>0</v>
      </c>
      <c r="AA34" s="124"/>
      <c r="AB34" s="60">
        <v>0</v>
      </c>
      <c r="AC34" s="122">
        <f>$G34*AB34</f>
        <v>0</v>
      </c>
      <c r="AD34" s="124"/>
      <c r="AE34" s="60">
        <v>0</v>
      </c>
      <c r="AF34" s="122">
        <f>$G34*AE34</f>
        <v>0</v>
      </c>
      <c r="AG34" s="124"/>
      <c r="AH34" s="60">
        <v>0</v>
      </c>
      <c r="AI34" s="122">
        <f>$G34*AH34</f>
        <v>0</v>
      </c>
      <c r="AJ34" s="124"/>
      <c r="AK34" s="60">
        <v>0</v>
      </c>
      <c r="AL34" s="122">
        <f>$G34*AK34</f>
        <v>0</v>
      </c>
      <c r="AM34" s="124"/>
      <c r="AN34" s="60">
        <v>0</v>
      </c>
      <c r="AO34" s="122">
        <f>$G34*AN34</f>
        <v>0</v>
      </c>
      <c r="AP34" s="124"/>
      <c r="AQ34" s="60">
        <v>1024</v>
      </c>
      <c r="AR34" s="122">
        <f>$G34*AQ34</f>
        <v>0</v>
      </c>
      <c r="AS34" s="124"/>
      <c r="AT34" s="60">
        <v>0</v>
      </c>
      <c r="AU34" s="122">
        <f>$G34*AT34</f>
        <v>0</v>
      </c>
      <c r="AV34" s="124"/>
      <c r="AW34" s="60">
        <v>0</v>
      </c>
      <c r="AX34" s="122">
        <f>$G34*AW34</f>
        <v>0</v>
      </c>
      <c r="AY34" s="124"/>
      <c r="AZ34" s="60"/>
      <c r="BA34" s="122">
        <f>$G34*AZ34</f>
        <v>0</v>
      </c>
      <c r="BB34" s="124"/>
      <c r="BC34" s="60"/>
      <c r="BD34" s="122">
        <f>$G34*BC34</f>
        <v>0</v>
      </c>
      <c r="BE34" s="124"/>
    </row>
    <row r="35" spans="1:59" ht="25.5" x14ac:dyDescent="0.25">
      <c r="A35" s="64" t="s">
        <v>470</v>
      </c>
      <c r="B35" s="69" t="s">
        <v>43</v>
      </c>
      <c r="C35" s="69">
        <v>4</v>
      </c>
      <c r="D35" s="32" t="s">
        <v>370</v>
      </c>
      <c r="E35" s="33" t="s">
        <v>700</v>
      </c>
      <c r="F35" s="10" t="s">
        <v>477</v>
      </c>
      <c r="G35" s="164">
        <f>CENA!G26</f>
        <v>0</v>
      </c>
      <c r="H35" s="121">
        <f t="shared" si="28"/>
        <v>0</v>
      </c>
      <c r="I35" s="121">
        <f t="shared" si="29"/>
        <v>0</v>
      </c>
      <c r="J35" s="60">
        <v>0</v>
      </c>
      <c r="K35" s="122">
        <f t="shared" ref="K35" si="34">$G35*J35</f>
        <v>0</v>
      </c>
      <c r="L35" s="124"/>
      <c r="M35" s="60">
        <v>0</v>
      </c>
      <c r="N35" s="122">
        <f t="shared" si="31"/>
        <v>0</v>
      </c>
      <c r="O35" s="124"/>
      <c r="P35" s="60">
        <v>0</v>
      </c>
      <c r="Q35" s="122">
        <f>$G35*P35</f>
        <v>0</v>
      </c>
      <c r="R35" s="124"/>
      <c r="S35" s="60">
        <v>0</v>
      </c>
      <c r="T35" s="122">
        <f>$G35*S35</f>
        <v>0</v>
      </c>
      <c r="U35" s="124"/>
      <c r="V35" s="60">
        <v>0</v>
      </c>
      <c r="W35" s="122">
        <f>$G35*V35</f>
        <v>0</v>
      </c>
      <c r="X35" s="124"/>
      <c r="Y35" s="60">
        <v>0</v>
      </c>
      <c r="Z35" s="122">
        <f>$G35*Y35</f>
        <v>0</v>
      </c>
      <c r="AA35" s="124"/>
      <c r="AB35" s="60">
        <v>0</v>
      </c>
      <c r="AC35" s="122">
        <f>$G35*AB35</f>
        <v>0</v>
      </c>
      <c r="AD35" s="124"/>
      <c r="AE35" s="60">
        <v>0</v>
      </c>
      <c r="AF35" s="122">
        <f>$G35*AE35</f>
        <v>0</v>
      </c>
      <c r="AG35" s="124"/>
      <c r="AH35" s="60">
        <v>0</v>
      </c>
      <c r="AI35" s="122">
        <f>$G35*AH35</f>
        <v>0</v>
      </c>
      <c r="AJ35" s="124"/>
      <c r="AK35" s="60">
        <v>0</v>
      </c>
      <c r="AL35" s="122">
        <f>$G35*AK35</f>
        <v>0</v>
      </c>
      <c r="AM35" s="124"/>
      <c r="AN35" s="60">
        <v>0</v>
      </c>
      <c r="AO35" s="122">
        <f>$G35*AN35</f>
        <v>0</v>
      </c>
      <c r="AP35" s="124"/>
      <c r="AQ35" s="60">
        <v>0</v>
      </c>
      <c r="AR35" s="122">
        <f>$G35*AQ35</f>
        <v>0</v>
      </c>
      <c r="AS35" s="124"/>
      <c r="AT35" s="60">
        <v>0</v>
      </c>
      <c r="AU35" s="122">
        <f>$G35*AT35</f>
        <v>0</v>
      </c>
      <c r="AV35" s="124"/>
      <c r="AW35" s="60">
        <v>0</v>
      </c>
      <c r="AX35" s="122">
        <f>$G35*AW35</f>
        <v>0</v>
      </c>
      <c r="AY35" s="124"/>
      <c r="AZ35" s="60"/>
      <c r="BA35" s="122">
        <f>$G35*AZ35</f>
        <v>0</v>
      </c>
      <c r="BB35" s="124"/>
      <c r="BC35" s="60"/>
      <c r="BD35" s="122">
        <f>$G35*BC35</f>
        <v>0</v>
      </c>
      <c r="BE35" s="124"/>
    </row>
    <row r="36" spans="1:59" ht="51" x14ac:dyDescent="0.25">
      <c r="A36" s="64" t="s">
        <v>471</v>
      </c>
      <c r="B36" s="69" t="s">
        <v>43</v>
      </c>
      <c r="C36" s="69">
        <v>5</v>
      </c>
      <c r="D36" s="6" t="s">
        <v>371</v>
      </c>
      <c r="E36" s="37" t="s">
        <v>518</v>
      </c>
      <c r="F36" s="12" t="s">
        <v>16</v>
      </c>
      <c r="G36" s="164" t="str">
        <f>CENA!G27</f>
        <v>/</v>
      </c>
      <c r="H36" s="121" t="s">
        <v>16</v>
      </c>
      <c r="I36" s="121" t="s">
        <v>16</v>
      </c>
      <c r="J36" s="60" t="s">
        <v>16</v>
      </c>
      <c r="K36" s="122" t="s">
        <v>16</v>
      </c>
      <c r="L36" s="124"/>
      <c r="M36" s="60" t="s">
        <v>16</v>
      </c>
      <c r="N36" s="122" t="s">
        <v>16</v>
      </c>
      <c r="O36" s="124"/>
      <c r="P36" s="60" t="s">
        <v>16</v>
      </c>
      <c r="Q36" s="122" t="s">
        <v>16</v>
      </c>
      <c r="R36" s="124"/>
      <c r="S36" s="60" t="s">
        <v>16</v>
      </c>
      <c r="T36" s="122" t="s">
        <v>16</v>
      </c>
      <c r="U36" s="124"/>
      <c r="V36" s="60" t="s">
        <v>16</v>
      </c>
      <c r="W36" s="122" t="s">
        <v>16</v>
      </c>
      <c r="X36" s="124"/>
      <c r="Y36" s="60" t="s">
        <v>16</v>
      </c>
      <c r="Z36" s="122" t="s">
        <v>16</v>
      </c>
      <c r="AA36" s="124"/>
      <c r="AB36" s="60" t="s">
        <v>16</v>
      </c>
      <c r="AC36" s="122" t="s">
        <v>16</v>
      </c>
      <c r="AD36" s="124"/>
      <c r="AE36" s="60" t="s">
        <v>16</v>
      </c>
      <c r="AF36" s="122" t="s">
        <v>16</v>
      </c>
      <c r="AG36" s="124"/>
      <c r="AH36" s="60" t="s">
        <v>16</v>
      </c>
      <c r="AI36" s="122" t="s">
        <v>16</v>
      </c>
      <c r="AJ36" s="124"/>
      <c r="AK36" s="60" t="s">
        <v>16</v>
      </c>
      <c r="AL36" s="122" t="s">
        <v>16</v>
      </c>
      <c r="AM36" s="124"/>
      <c r="AN36" s="60" t="s">
        <v>16</v>
      </c>
      <c r="AO36" s="122" t="s">
        <v>16</v>
      </c>
      <c r="AP36" s="124"/>
      <c r="AQ36" s="60" t="s">
        <v>16</v>
      </c>
      <c r="AR36" s="122" t="s">
        <v>16</v>
      </c>
      <c r="AS36" s="124"/>
      <c r="AT36" s="60" t="s">
        <v>16</v>
      </c>
      <c r="AU36" s="122" t="s">
        <v>16</v>
      </c>
      <c r="AV36" s="124"/>
      <c r="AW36" s="60" t="s">
        <v>16</v>
      </c>
      <c r="AX36" s="122" t="s">
        <v>16</v>
      </c>
      <c r="AY36" s="124"/>
      <c r="AZ36" s="60" t="s">
        <v>16</v>
      </c>
      <c r="BA36" s="122" t="s">
        <v>16</v>
      </c>
      <c r="BB36" s="124"/>
      <c r="BC36" s="60" t="s">
        <v>16</v>
      </c>
      <c r="BD36" s="122" t="s">
        <v>16</v>
      </c>
      <c r="BE36" s="124"/>
    </row>
    <row r="37" spans="1:59" x14ac:dyDescent="0.25">
      <c r="A37" s="64" t="s">
        <v>175</v>
      </c>
      <c r="B37" s="73"/>
      <c r="C37" s="70" t="s">
        <v>22</v>
      </c>
      <c r="D37" s="6" t="s">
        <v>26</v>
      </c>
      <c r="E37" s="6" t="s">
        <v>26</v>
      </c>
      <c r="F37" s="12" t="s">
        <v>6</v>
      </c>
      <c r="G37" s="164">
        <f>CENA!G28</f>
        <v>0</v>
      </c>
      <c r="H37" s="121">
        <f t="shared" ref="H37:H47" si="35">J37+M37+P37+S37+V37+Y37+AB37+AE37+AH37+AK37+AN37+AQ37+AZ37+AW37+AT37+BC37</f>
        <v>128.69999999999999</v>
      </c>
      <c r="I37" s="121">
        <f t="shared" ref="I37:I47" si="36">G37*H37</f>
        <v>0</v>
      </c>
      <c r="J37" s="60">
        <v>0</v>
      </c>
      <c r="K37" s="122">
        <f t="shared" ref="K37" si="37">$G37*J37</f>
        <v>0</v>
      </c>
      <c r="L37" s="161">
        <f>J37/3.9</f>
        <v>0</v>
      </c>
      <c r="M37" s="60">
        <v>0</v>
      </c>
      <c r="N37" s="122">
        <f t="shared" ref="N37:N47" si="38">$G37*M37</f>
        <v>0</v>
      </c>
      <c r="O37" s="161">
        <f>M37/3.9</f>
        <v>0</v>
      </c>
      <c r="P37" s="60">
        <v>0</v>
      </c>
      <c r="Q37" s="122">
        <f t="shared" ref="Q37:Q47" si="39">$G37*P37</f>
        <v>0</v>
      </c>
      <c r="R37" s="124"/>
      <c r="S37" s="60">
        <v>0</v>
      </c>
      <c r="T37" s="122">
        <f t="shared" ref="T37:T47" si="40">$G37*S37</f>
        <v>0</v>
      </c>
      <c r="U37" s="124"/>
      <c r="V37" s="60">
        <v>0</v>
      </c>
      <c r="W37" s="122">
        <f t="shared" ref="W37:W47" si="41">$G37*V37</f>
        <v>0</v>
      </c>
      <c r="X37" s="124"/>
      <c r="Y37" s="60">
        <v>0</v>
      </c>
      <c r="Z37" s="122">
        <f t="shared" ref="Z37:Z47" si="42">$G37*Y37</f>
        <v>0</v>
      </c>
      <c r="AA37" s="124"/>
      <c r="AB37" s="60">
        <v>0</v>
      </c>
      <c r="AC37" s="122">
        <f t="shared" ref="AC37:AC47" si="43">$G37*AB37</f>
        <v>0</v>
      </c>
      <c r="AD37" s="124"/>
      <c r="AE37" s="60">
        <v>0</v>
      </c>
      <c r="AF37" s="122">
        <f t="shared" ref="AF37:AF47" si="44">$G37*AE37</f>
        <v>0</v>
      </c>
      <c r="AG37" s="161">
        <f>AE37/3.9</f>
        <v>0</v>
      </c>
      <c r="AH37" s="60">
        <v>0</v>
      </c>
      <c r="AI37" s="122">
        <f t="shared" ref="AI37:AI47" si="45">$G37*AH37</f>
        <v>0</v>
      </c>
      <c r="AJ37" s="161">
        <f>AH37/3.9</f>
        <v>0</v>
      </c>
      <c r="AK37" s="60">
        <v>0</v>
      </c>
      <c r="AL37" s="122">
        <f t="shared" ref="AL37:AL47" si="46">$G37*AK37</f>
        <v>0</v>
      </c>
      <c r="AM37" s="124"/>
      <c r="AN37" s="60">
        <v>128.69999999999999</v>
      </c>
      <c r="AO37" s="122">
        <f t="shared" ref="AO37:AO47" si="47">$G37*AN37</f>
        <v>0</v>
      </c>
      <c r="AP37" s="124"/>
      <c r="AQ37" s="60">
        <v>0</v>
      </c>
      <c r="AR37" s="122">
        <f t="shared" ref="AR37:AR47" si="48">$G37*AQ37</f>
        <v>0</v>
      </c>
      <c r="AS37" s="161">
        <f>AQ37/3.9</f>
        <v>0</v>
      </c>
      <c r="AT37" s="60">
        <v>0</v>
      </c>
      <c r="AU37" s="122">
        <f t="shared" ref="AU37:AU47" si="49">$G37*AT37</f>
        <v>0</v>
      </c>
      <c r="AV37" s="161">
        <f>AT37/3.9</f>
        <v>0</v>
      </c>
      <c r="AW37" s="60">
        <v>0</v>
      </c>
      <c r="AX37" s="122">
        <f t="shared" ref="AX37:AX47" si="50">$G37*AW37</f>
        <v>0</v>
      </c>
      <c r="AY37" s="124"/>
      <c r="AZ37" s="60"/>
      <c r="BA37" s="122">
        <f t="shared" ref="BA37:BA47" si="51">$G37*AZ37</f>
        <v>0</v>
      </c>
      <c r="BB37" s="124"/>
      <c r="BC37" s="60"/>
      <c r="BD37" s="122">
        <f t="shared" ref="BD37:BD47" si="52">$G37*BC37</f>
        <v>0</v>
      </c>
      <c r="BE37" s="124"/>
    </row>
    <row r="38" spans="1:59" x14ac:dyDescent="0.25">
      <c r="A38" s="64" t="s">
        <v>176</v>
      </c>
      <c r="B38" s="73"/>
      <c r="C38" s="70" t="s">
        <v>49</v>
      </c>
      <c r="D38" s="6" t="s">
        <v>27</v>
      </c>
      <c r="E38" s="6" t="s">
        <v>27</v>
      </c>
      <c r="F38" s="12" t="s">
        <v>6</v>
      </c>
      <c r="G38" s="164">
        <f>CENA!G29</f>
        <v>0</v>
      </c>
      <c r="H38" s="121">
        <f t="shared" si="35"/>
        <v>90</v>
      </c>
      <c r="I38" s="121">
        <f t="shared" si="36"/>
        <v>0</v>
      </c>
      <c r="J38" s="60">
        <v>0</v>
      </c>
      <c r="K38" s="122">
        <f t="shared" ref="K38" si="53">$G38*J38</f>
        <v>0</v>
      </c>
      <c r="L38" s="161">
        <f>J38/4.5</f>
        <v>0</v>
      </c>
      <c r="M38" s="60">
        <v>0</v>
      </c>
      <c r="N38" s="122">
        <f t="shared" si="38"/>
        <v>0</v>
      </c>
      <c r="O38" s="161">
        <f>M38/4.5</f>
        <v>0</v>
      </c>
      <c r="P38" s="60">
        <v>0</v>
      </c>
      <c r="Q38" s="122">
        <f t="shared" si="39"/>
        <v>0</v>
      </c>
      <c r="R38" s="124"/>
      <c r="S38" s="60">
        <v>0</v>
      </c>
      <c r="T38" s="122">
        <f t="shared" si="40"/>
        <v>0</v>
      </c>
      <c r="U38" s="124"/>
      <c r="V38" s="60">
        <v>0</v>
      </c>
      <c r="W38" s="122">
        <f t="shared" si="41"/>
        <v>0</v>
      </c>
      <c r="X38" s="124"/>
      <c r="Y38" s="60">
        <v>0</v>
      </c>
      <c r="Z38" s="122">
        <f t="shared" si="42"/>
        <v>0</v>
      </c>
      <c r="AA38" s="124"/>
      <c r="AB38" s="60">
        <v>0</v>
      </c>
      <c r="AC38" s="122">
        <f t="shared" si="43"/>
        <v>0</v>
      </c>
      <c r="AD38" s="124"/>
      <c r="AE38" s="60">
        <v>0</v>
      </c>
      <c r="AF38" s="122">
        <f t="shared" si="44"/>
        <v>0</v>
      </c>
      <c r="AG38" s="161">
        <f>AE38/4.5</f>
        <v>0</v>
      </c>
      <c r="AH38" s="60">
        <v>0</v>
      </c>
      <c r="AI38" s="122">
        <f t="shared" si="45"/>
        <v>0</v>
      </c>
      <c r="AJ38" s="161">
        <f>AH38/4.5</f>
        <v>0</v>
      </c>
      <c r="AK38" s="60">
        <v>0</v>
      </c>
      <c r="AL38" s="122">
        <f t="shared" si="46"/>
        <v>0</v>
      </c>
      <c r="AM38" s="124"/>
      <c r="AN38" s="60">
        <v>90</v>
      </c>
      <c r="AO38" s="122">
        <f t="shared" si="47"/>
        <v>0</v>
      </c>
      <c r="AP38" s="124"/>
      <c r="AQ38" s="60">
        <v>0</v>
      </c>
      <c r="AR38" s="122">
        <f t="shared" si="48"/>
        <v>0</v>
      </c>
      <c r="AS38" s="161">
        <f>AQ38/4.5</f>
        <v>0</v>
      </c>
      <c r="AT38" s="60">
        <v>0</v>
      </c>
      <c r="AU38" s="122">
        <f t="shared" si="49"/>
        <v>0</v>
      </c>
      <c r="AV38" s="161">
        <f>AT38/4.5</f>
        <v>0</v>
      </c>
      <c r="AW38" s="60">
        <v>0</v>
      </c>
      <c r="AX38" s="122">
        <f t="shared" si="50"/>
        <v>0</v>
      </c>
      <c r="AY38" s="124"/>
      <c r="AZ38" s="60"/>
      <c r="BA38" s="122">
        <f t="shared" si="51"/>
        <v>0</v>
      </c>
      <c r="BB38" s="124"/>
      <c r="BC38" s="60"/>
      <c r="BD38" s="122">
        <f t="shared" si="52"/>
        <v>0</v>
      </c>
      <c r="BE38" s="124"/>
    </row>
    <row r="39" spans="1:59" x14ac:dyDescent="0.25">
      <c r="A39" s="64" t="s">
        <v>177</v>
      </c>
      <c r="B39" s="73"/>
      <c r="C39" s="70" t="s">
        <v>50</v>
      </c>
      <c r="D39" s="6" t="s">
        <v>28</v>
      </c>
      <c r="E39" s="6" t="s">
        <v>28</v>
      </c>
      <c r="F39" s="12" t="s">
        <v>6</v>
      </c>
      <c r="G39" s="164">
        <f>CENA!G30</f>
        <v>0</v>
      </c>
      <c r="H39" s="121">
        <f t="shared" si="35"/>
        <v>0</v>
      </c>
      <c r="I39" s="121">
        <f t="shared" si="36"/>
        <v>0</v>
      </c>
      <c r="J39" s="60">
        <v>0</v>
      </c>
      <c r="K39" s="122">
        <f t="shared" ref="K39" si="54">$G39*J39</f>
        <v>0</v>
      </c>
      <c r="L39" s="161">
        <f>J39/4.9</f>
        <v>0</v>
      </c>
      <c r="M39" s="60">
        <v>0</v>
      </c>
      <c r="N39" s="122">
        <f t="shared" si="38"/>
        <v>0</v>
      </c>
      <c r="O39" s="161">
        <f>M39/4.9</f>
        <v>0</v>
      </c>
      <c r="P39" s="60">
        <v>0</v>
      </c>
      <c r="Q39" s="122">
        <f t="shared" si="39"/>
        <v>0</v>
      </c>
      <c r="R39" s="124"/>
      <c r="S39" s="60">
        <v>0</v>
      </c>
      <c r="T39" s="122">
        <f t="shared" si="40"/>
        <v>0</v>
      </c>
      <c r="U39" s="124"/>
      <c r="V39" s="60">
        <v>0</v>
      </c>
      <c r="W39" s="122">
        <f t="shared" si="41"/>
        <v>0</v>
      </c>
      <c r="X39" s="124"/>
      <c r="Y39" s="60">
        <v>0</v>
      </c>
      <c r="Z39" s="122">
        <f t="shared" si="42"/>
        <v>0</v>
      </c>
      <c r="AA39" s="124"/>
      <c r="AB39" s="60">
        <v>0</v>
      </c>
      <c r="AC39" s="122">
        <f t="shared" si="43"/>
        <v>0</v>
      </c>
      <c r="AD39" s="124"/>
      <c r="AE39" s="60">
        <v>0</v>
      </c>
      <c r="AF39" s="122">
        <f t="shared" si="44"/>
        <v>0</v>
      </c>
      <c r="AG39" s="161">
        <f>AE39/4.9</f>
        <v>0</v>
      </c>
      <c r="AH39" s="60">
        <v>0</v>
      </c>
      <c r="AI39" s="122">
        <f t="shared" si="45"/>
        <v>0</v>
      </c>
      <c r="AJ39" s="161">
        <f>AH39/4.9</f>
        <v>0</v>
      </c>
      <c r="AK39" s="60">
        <v>0</v>
      </c>
      <c r="AL39" s="122">
        <f t="shared" si="46"/>
        <v>0</v>
      </c>
      <c r="AM39" s="124"/>
      <c r="AN39" s="60">
        <v>0</v>
      </c>
      <c r="AO39" s="122">
        <f t="shared" si="47"/>
        <v>0</v>
      </c>
      <c r="AP39" s="124"/>
      <c r="AQ39" s="60">
        <v>0</v>
      </c>
      <c r="AR39" s="122">
        <f t="shared" si="48"/>
        <v>0</v>
      </c>
      <c r="AS39" s="161">
        <f>AQ39/4.9</f>
        <v>0</v>
      </c>
      <c r="AT39" s="60">
        <v>0</v>
      </c>
      <c r="AU39" s="122">
        <f t="shared" si="49"/>
        <v>0</v>
      </c>
      <c r="AV39" s="161">
        <f>AT39/4.9</f>
        <v>0</v>
      </c>
      <c r="AW39" s="60">
        <v>0</v>
      </c>
      <c r="AX39" s="122">
        <f t="shared" si="50"/>
        <v>0</v>
      </c>
      <c r="AY39" s="124"/>
      <c r="AZ39" s="60"/>
      <c r="BA39" s="122">
        <f t="shared" si="51"/>
        <v>0</v>
      </c>
      <c r="BB39" s="124"/>
      <c r="BC39" s="60"/>
      <c r="BD39" s="122">
        <f t="shared" si="52"/>
        <v>0</v>
      </c>
      <c r="BE39" s="124"/>
    </row>
    <row r="40" spans="1:59" x14ac:dyDescent="0.25">
      <c r="A40" s="64" t="s">
        <v>178</v>
      </c>
      <c r="B40" s="73"/>
      <c r="C40" s="70" t="s">
        <v>23</v>
      </c>
      <c r="D40" s="6" t="s">
        <v>29</v>
      </c>
      <c r="E40" s="6" t="s">
        <v>29</v>
      </c>
      <c r="F40" s="12" t="s">
        <v>6</v>
      </c>
      <c r="G40" s="164">
        <f>CENA!G31</f>
        <v>0</v>
      </c>
      <c r="H40" s="121">
        <f t="shared" si="35"/>
        <v>0</v>
      </c>
      <c r="I40" s="121">
        <f t="shared" si="36"/>
        <v>0</v>
      </c>
      <c r="J40" s="60">
        <v>0</v>
      </c>
      <c r="K40" s="122">
        <f t="shared" ref="K40" si="55">$G40*J40</f>
        <v>0</v>
      </c>
      <c r="L40" s="161">
        <f>J40/5.3</f>
        <v>0</v>
      </c>
      <c r="M40" s="60">
        <v>0</v>
      </c>
      <c r="N40" s="122">
        <f t="shared" si="38"/>
        <v>0</v>
      </c>
      <c r="O40" s="161">
        <f>M40/5.3</f>
        <v>0</v>
      </c>
      <c r="P40" s="60">
        <v>0</v>
      </c>
      <c r="Q40" s="122">
        <f t="shared" si="39"/>
        <v>0</v>
      </c>
      <c r="R40" s="124"/>
      <c r="S40" s="60">
        <v>0</v>
      </c>
      <c r="T40" s="122">
        <f t="shared" si="40"/>
        <v>0</v>
      </c>
      <c r="U40" s="124"/>
      <c r="V40" s="60">
        <v>0</v>
      </c>
      <c r="W40" s="122">
        <f t="shared" si="41"/>
        <v>0</v>
      </c>
      <c r="X40" s="124"/>
      <c r="Y40" s="60">
        <v>0</v>
      </c>
      <c r="Z40" s="122">
        <f t="shared" si="42"/>
        <v>0</v>
      </c>
      <c r="AA40" s="124"/>
      <c r="AB40" s="60">
        <v>0</v>
      </c>
      <c r="AC40" s="122">
        <f t="shared" si="43"/>
        <v>0</v>
      </c>
      <c r="AD40" s="124"/>
      <c r="AE40" s="60">
        <v>0</v>
      </c>
      <c r="AF40" s="122">
        <f t="shared" si="44"/>
        <v>0</v>
      </c>
      <c r="AG40" s="161">
        <f>AE40/5.3</f>
        <v>0</v>
      </c>
      <c r="AH40" s="60">
        <v>0</v>
      </c>
      <c r="AI40" s="122">
        <f t="shared" si="45"/>
        <v>0</v>
      </c>
      <c r="AJ40" s="161">
        <f>AH40/5.3</f>
        <v>0</v>
      </c>
      <c r="AK40" s="60">
        <v>0</v>
      </c>
      <c r="AL40" s="122">
        <f t="shared" si="46"/>
        <v>0</v>
      </c>
      <c r="AM40" s="124"/>
      <c r="AN40" s="60">
        <v>0</v>
      </c>
      <c r="AO40" s="122">
        <f t="shared" si="47"/>
        <v>0</v>
      </c>
      <c r="AP40" s="124"/>
      <c r="AQ40" s="60">
        <v>0</v>
      </c>
      <c r="AR40" s="122">
        <f t="shared" si="48"/>
        <v>0</v>
      </c>
      <c r="AS40" s="161">
        <f>AQ40/5.3</f>
        <v>0</v>
      </c>
      <c r="AT40" s="60">
        <v>0</v>
      </c>
      <c r="AU40" s="122">
        <f t="shared" si="49"/>
        <v>0</v>
      </c>
      <c r="AV40" s="161">
        <f>AT40/5.3</f>
        <v>0</v>
      </c>
      <c r="AW40" s="60">
        <v>0</v>
      </c>
      <c r="AX40" s="122">
        <f t="shared" si="50"/>
        <v>0</v>
      </c>
      <c r="AY40" s="124"/>
      <c r="AZ40" s="60"/>
      <c r="BA40" s="122">
        <f t="shared" si="51"/>
        <v>0</v>
      </c>
      <c r="BB40" s="124"/>
      <c r="BC40" s="60"/>
      <c r="BD40" s="122">
        <f t="shared" si="52"/>
        <v>0</v>
      </c>
      <c r="BE40" s="124"/>
    </row>
    <row r="41" spans="1:59" x14ac:dyDescent="0.25">
      <c r="A41" s="64" t="s">
        <v>179</v>
      </c>
      <c r="B41" s="73"/>
      <c r="C41" s="70" t="s">
        <v>52</v>
      </c>
      <c r="D41" s="6" t="s">
        <v>30</v>
      </c>
      <c r="E41" s="6" t="s">
        <v>30</v>
      </c>
      <c r="F41" s="12" t="s">
        <v>6</v>
      </c>
      <c r="G41" s="164">
        <f>CENA!G32</f>
        <v>0</v>
      </c>
      <c r="H41" s="121">
        <f t="shared" si="35"/>
        <v>253.70000000000002</v>
      </c>
      <c r="I41" s="121">
        <f t="shared" si="36"/>
        <v>0</v>
      </c>
      <c r="J41" s="60">
        <v>0</v>
      </c>
      <c r="K41" s="122">
        <f t="shared" ref="K41" si="56">$G41*J41</f>
        <v>0</v>
      </c>
      <c r="L41" s="161">
        <f>J41/5.9</f>
        <v>0</v>
      </c>
      <c r="M41" s="60">
        <v>0</v>
      </c>
      <c r="N41" s="122">
        <f t="shared" si="38"/>
        <v>0</v>
      </c>
      <c r="O41" s="161">
        <f>M41/5.9</f>
        <v>0</v>
      </c>
      <c r="P41" s="60">
        <v>0</v>
      </c>
      <c r="Q41" s="122">
        <f t="shared" si="39"/>
        <v>0</v>
      </c>
      <c r="R41" s="124"/>
      <c r="S41" s="60">
        <v>0</v>
      </c>
      <c r="T41" s="122">
        <f t="shared" si="40"/>
        <v>0</v>
      </c>
      <c r="U41" s="124"/>
      <c r="V41" s="60">
        <v>0</v>
      </c>
      <c r="W41" s="122">
        <f t="shared" si="41"/>
        <v>0</v>
      </c>
      <c r="X41" s="124"/>
      <c r="Y41" s="60">
        <v>0</v>
      </c>
      <c r="Z41" s="122">
        <f t="shared" si="42"/>
        <v>0</v>
      </c>
      <c r="AA41" s="124"/>
      <c r="AB41" s="60">
        <v>0</v>
      </c>
      <c r="AC41" s="122">
        <f t="shared" si="43"/>
        <v>0</v>
      </c>
      <c r="AD41" s="124"/>
      <c r="AE41" s="60">
        <v>0</v>
      </c>
      <c r="AF41" s="122">
        <f t="shared" si="44"/>
        <v>0</v>
      </c>
      <c r="AG41" s="161">
        <f>AE41/5.9</f>
        <v>0</v>
      </c>
      <c r="AH41" s="60">
        <v>0</v>
      </c>
      <c r="AI41" s="122">
        <f t="shared" si="45"/>
        <v>0</v>
      </c>
      <c r="AJ41" s="161">
        <f>AH41/5.9</f>
        <v>0</v>
      </c>
      <c r="AK41" s="60">
        <v>253.70000000000002</v>
      </c>
      <c r="AL41" s="122">
        <f t="shared" si="46"/>
        <v>0</v>
      </c>
      <c r="AM41" s="124"/>
      <c r="AN41" s="60">
        <v>0</v>
      </c>
      <c r="AO41" s="122">
        <f t="shared" si="47"/>
        <v>0</v>
      </c>
      <c r="AP41" s="124"/>
      <c r="AQ41" s="60">
        <v>0</v>
      </c>
      <c r="AR41" s="122">
        <f t="shared" si="48"/>
        <v>0</v>
      </c>
      <c r="AS41" s="161">
        <f>AQ41/5.9</f>
        <v>0</v>
      </c>
      <c r="AT41" s="60">
        <v>0</v>
      </c>
      <c r="AU41" s="122">
        <f t="shared" si="49"/>
        <v>0</v>
      </c>
      <c r="AV41" s="161">
        <f>AT41/5.9</f>
        <v>0</v>
      </c>
      <c r="AW41" s="60">
        <v>0</v>
      </c>
      <c r="AX41" s="122">
        <f t="shared" si="50"/>
        <v>0</v>
      </c>
      <c r="AY41" s="124"/>
      <c r="AZ41" s="60"/>
      <c r="BA41" s="122">
        <f t="shared" si="51"/>
        <v>0</v>
      </c>
      <c r="BB41" s="124"/>
      <c r="BC41" s="60"/>
      <c r="BD41" s="122">
        <f t="shared" si="52"/>
        <v>0</v>
      </c>
      <c r="BE41" s="124"/>
    </row>
    <row r="42" spans="1:59" x14ac:dyDescent="0.25">
      <c r="A42" s="64" t="s">
        <v>180</v>
      </c>
      <c r="B42" s="73"/>
      <c r="C42" s="70" t="s">
        <v>24</v>
      </c>
      <c r="D42" s="6" t="s">
        <v>31</v>
      </c>
      <c r="E42" s="6" t="s">
        <v>31</v>
      </c>
      <c r="F42" s="12" t="s">
        <v>6</v>
      </c>
      <c r="G42" s="164">
        <f>CENA!G33</f>
        <v>0</v>
      </c>
      <c r="H42" s="121">
        <f t="shared" si="35"/>
        <v>0</v>
      </c>
      <c r="I42" s="121">
        <f t="shared" si="36"/>
        <v>0</v>
      </c>
      <c r="J42" s="60">
        <v>0</v>
      </c>
      <c r="K42" s="122">
        <f t="shared" ref="K42" si="57">$G42*J42</f>
        <v>0</v>
      </c>
      <c r="L42" s="161">
        <f>J42/6.3</f>
        <v>0</v>
      </c>
      <c r="M42" s="60">
        <v>0</v>
      </c>
      <c r="N42" s="122">
        <f t="shared" si="38"/>
        <v>0</v>
      </c>
      <c r="O42" s="161">
        <f>M42/6.3</f>
        <v>0</v>
      </c>
      <c r="P42" s="60">
        <v>0</v>
      </c>
      <c r="Q42" s="122">
        <f t="shared" si="39"/>
        <v>0</v>
      </c>
      <c r="R42" s="124"/>
      <c r="S42" s="60">
        <v>0</v>
      </c>
      <c r="T42" s="122">
        <f t="shared" si="40"/>
        <v>0</v>
      </c>
      <c r="U42" s="124"/>
      <c r="V42" s="60">
        <v>0</v>
      </c>
      <c r="W42" s="122">
        <f t="shared" si="41"/>
        <v>0</v>
      </c>
      <c r="X42" s="124"/>
      <c r="Y42" s="60">
        <v>0</v>
      </c>
      <c r="Z42" s="122">
        <f t="shared" si="42"/>
        <v>0</v>
      </c>
      <c r="AA42" s="124"/>
      <c r="AB42" s="60">
        <v>0</v>
      </c>
      <c r="AC42" s="122">
        <f t="shared" si="43"/>
        <v>0</v>
      </c>
      <c r="AD42" s="124"/>
      <c r="AE42" s="60">
        <v>0</v>
      </c>
      <c r="AF42" s="122">
        <f t="shared" si="44"/>
        <v>0</v>
      </c>
      <c r="AG42" s="161">
        <f>AE42/6.3</f>
        <v>0</v>
      </c>
      <c r="AH42" s="60">
        <v>0</v>
      </c>
      <c r="AI42" s="122">
        <f t="shared" si="45"/>
        <v>0</v>
      </c>
      <c r="AJ42" s="161">
        <f>AH42/6.3</f>
        <v>0</v>
      </c>
      <c r="AK42" s="60">
        <v>0</v>
      </c>
      <c r="AL42" s="122">
        <f t="shared" si="46"/>
        <v>0</v>
      </c>
      <c r="AM42" s="124"/>
      <c r="AN42" s="60">
        <v>0</v>
      </c>
      <c r="AO42" s="122">
        <f t="shared" si="47"/>
        <v>0</v>
      </c>
      <c r="AP42" s="124"/>
      <c r="AQ42" s="60">
        <v>0</v>
      </c>
      <c r="AR42" s="122">
        <f t="shared" si="48"/>
        <v>0</v>
      </c>
      <c r="AS42" s="161">
        <f>AQ42/6.3</f>
        <v>0</v>
      </c>
      <c r="AT42" s="60">
        <v>0</v>
      </c>
      <c r="AU42" s="122">
        <f t="shared" si="49"/>
        <v>0</v>
      </c>
      <c r="AV42" s="161">
        <f>AT42/6.3</f>
        <v>0</v>
      </c>
      <c r="AW42" s="60">
        <v>0</v>
      </c>
      <c r="AX42" s="122">
        <f t="shared" si="50"/>
        <v>0</v>
      </c>
      <c r="AY42" s="124"/>
      <c r="AZ42" s="60"/>
      <c r="BA42" s="122">
        <f t="shared" si="51"/>
        <v>0</v>
      </c>
      <c r="BB42" s="124"/>
      <c r="BC42" s="60"/>
      <c r="BD42" s="122">
        <f t="shared" si="52"/>
        <v>0</v>
      </c>
      <c r="BE42" s="124"/>
    </row>
    <row r="43" spans="1:59" x14ac:dyDescent="0.25">
      <c r="A43" s="64" t="s">
        <v>472</v>
      </c>
      <c r="B43" s="69" t="s">
        <v>43</v>
      </c>
      <c r="C43" s="69">
        <v>6</v>
      </c>
      <c r="D43" s="34" t="s">
        <v>425</v>
      </c>
      <c r="E43" s="36" t="s">
        <v>701</v>
      </c>
      <c r="F43" s="12" t="s">
        <v>477</v>
      </c>
      <c r="G43" s="164">
        <f>CENA!G34</f>
        <v>0</v>
      </c>
      <c r="H43" s="121">
        <f t="shared" si="35"/>
        <v>1764</v>
      </c>
      <c r="I43" s="121">
        <f t="shared" si="36"/>
        <v>0</v>
      </c>
      <c r="J43" s="60">
        <v>0</v>
      </c>
      <c r="K43" s="122">
        <f t="shared" ref="K43" si="58">$G43*J43</f>
        <v>0</v>
      </c>
      <c r="L43" s="123"/>
      <c r="M43" s="60">
        <v>0</v>
      </c>
      <c r="N43" s="122">
        <f t="shared" si="38"/>
        <v>0</v>
      </c>
      <c r="O43" s="123"/>
      <c r="P43" s="60">
        <v>0</v>
      </c>
      <c r="Q43" s="122">
        <f t="shared" si="39"/>
        <v>0</v>
      </c>
      <c r="R43" s="124"/>
      <c r="S43" s="60">
        <v>0</v>
      </c>
      <c r="T43" s="122">
        <f t="shared" si="40"/>
        <v>0</v>
      </c>
      <c r="U43" s="124"/>
      <c r="V43" s="60">
        <v>0</v>
      </c>
      <c r="W43" s="122">
        <f t="shared" si="41"/>
        <v>0</v>
      </c>
      <c r="X43" s="124"/>
      <c r="Y43" s="60">
        <v>0</v>
      </c>
      <c r="Z43" s="122">
        <f t="shared" si="42"/>
        <v>0</v>
      </c>
      <c r="AA43" s="124"/>
      <c r="AB43" s="60">
        <v>0</v>
      </c>
      <c r="AC43" s="122">
        <f t="shared" si="43"/>
        <v>0</v>
      </c>
      <c r="AD43" s="124"/>
      <c r="AE43" s="60">
        <v>0</v>
      </c>
      <c r="AF43" s="122">
        <f t="shared" si="44"/>
        <v>0</v>
      </c>
      <c r="AG43" s="124"/>
      <c r="AH43" s="60">
        <v>0</v>
      </c>
      <c r="AI43" s="122">
        <f t="shared" si="45"/>
        <v>0</v>
      </c>
      <c r="AJ43" s="124"/>
      <c r="AK43" s="60">
        <v>1008</v>
      </c>
      <c r="AL43" s="122">
        <f t="shared" si="46"/>
        <v>0</v>
      </c>
      <c r="AM43" s="124"/>
      <c r="AN43" s="60">
        <v>756</v>
      </c>
      <c r="AO43" s="122">
        <f t="shared" si="47"/>
        <v>0</v>
      </c>
      <c r="AP43" s="124"/>
      <c r="AQ43" s="60">
        <v>0</v>
      </c>
      <c r="AR43" s="122">
        <f t="shared" si="48"/>
        <v>0</v>
      </c>
      <c r="AS43" s="124"/>
      <c r="AT43" s="60">
        <v>0</v>
      </c>
      <c r="AU43" s="122">
        <f t="shared" si="49"/>
        <v>0</v>
      </c>
      <c r="AV43" s="124"/>
      <c r="AW43" s="60">
        <v>0</v>
      </c>
      <c r="AX43" s="122">
        <f t="shared" si="50"/>
        <v>0</v>
      </c>
      <c r="AY43" s="124"/>
      <c r="AZ43" s="60"/>
      <c r="BA43" s="122">
        <f t="shared" si="51"/>
        <v>0</v>
      </c>
      <c r="BB43" s="124"/>
      <c r="BC43" s="60"/>
      <c r="BD43" s="122">
        <f t="shared" si="52"/>
        <v>0</v>
      </c>
      <c r="BE43" s="124"/>
    </row>
    <row r="44" spans="1:59" ht="25.5" x14ac:dyDescent="0.25">
      <c r="A44" s="64" t="s">
        <v>473</v>
      </c>
      <c r="B44" s="69" t="s">
        <v>43</v>
      </c>
      <c r="C44" s="69">
        <v>7</v>
      </c>
      <c r="D44" s="32" t="s">
        <v>372</v>
      </c>
      <c r="E44" s="32" t="s">
        <v>519</v>
      </c>
      <c r="F44" s="12" t="s">
        <v>4</v>
      </c>
      <c r="G44" s="164">
        <f>CENA!G35</f>
        <v>0</v>
      </c>
      <c r="H44" s="121">
        <f t="shared" si="35"/>
        <v>0</v>
      </c>
      <c r="I44" s="121">
        <f t="shared" si="36"/>
        <v>0</v>
      </c>
      <c r="J44" s="60"/>
      <c r="K44" s="122">
        <f t="shared" ref="K44" si="59">$G44*J44</f>
        <v>0</v>
      </c>
      <c r="L44" s="124"/>
      <c r="M44" s="60"/>
      <c r="N44" s="122">
        <f t="shared" si="38"/>
        <v>0</v>
      </c>
      <c r="O44" s="124"/>
      <c r="P44" s="60"/>
      <c r="Q44" s="122">
        <f t="shared" si="39"/>
        <v>0</v>
      </c>
      <c r="R44" s="124"/>
      <c r="S44" s="60"/>
      <c r="T44" s="122">
        <f t="shared" si="40"/>
        <v>0</v>
      </c>
      <c r="U44" s="124"/>
      <c r="V44" s="60"/>
      <c r="W44" s="122">
        <f t="shared" si="41"/>
        <v>0</v>
      </c>
      <c r="X44" s="124"/>
      <c r="Y44" s="60"/>
      <c r="Z44" s="122">
        <f t="shared" si="42"/>
        <v>0</v>
      </c>
      <c r="AA44" s="124"/>
      <c r="AB44" s="60"/>
      <c r="AC44" s="122">
        <f t="shared" si="43"/>
        <v>0</v>
      </c>
      <c r="AD44" s="124"/>
      <c r="AE44" s="60"/>
      <c r="AF44" s="122">
        <f t="shared" si="44"/>
        <v>0</v>
      </c>
      <c r="AG44" s="124"/>
      <c r="AH44" s="60"/>
      <c r="AI44" s="122">
        <f t="shared" si="45"/>
        <v>0</v>
      </c>
      <c r="AJ44" s="124"/>
      <c r="AK44" s="60"/>
      <c r="AL44" s="122">
        <f t="shared" si="46"/>
        <v>0</v>
      </c>
      <c r="AM44" s="124"/>
      <c r="AN44" s="60"/>
      <c r="AO44" s="122">
        <f t="shared" si="47"/>
        <v>0</v>
      </c>
      <c r="AP44" s="124"/>
      <c r="AQ44" s="60"/>
      <c r="AR44" s="122">
        <f t="shared" si="48"/>
        <v>0</v>
      </c>
      <c r="AS44" s="124"/>
      <c r="AT44" s="60"/>
      <c r="AU44" s="122">
        <f t="shared" si="49"/>
        <v>0</v>
      </c>
      <c r="AV44" s="124"/>
      <c r="AW44" s="60"/>
      <c r="AX44" s="122">
        <f t="shared" si="50"/>
        <v>0</v>
      </c>
      <c r="AY44" s="124"/>
      <c r="AZ44" s="60"/>
      <c r="BA44" s="122">
        <f t="shared" si="51"/>
        <v>0</v>
      </c>
      <c r="BB44" s="124"/>
      <c r="BC44" s="60"/>
      <c r="BD44" s="122">
        <f t="shared" si="52"/>
        <v>0</v>
      </c>
      <c r="BE44" s="124"/>
    </row>
    <row r="45" spans="1:59" ht="25.5" x14ac:dyDescent="0.25">
      <c r="A45" s="64" t="s">
        <v>474</v>
      </c>
      <c r="B45" s="69" t="s">
        <v>43</v>
      </c>
      <c r="C45" s="69">
        <v>8</v>
      </c>
      <c r="D45" s="32" t="s">
        <v>373</v>
      </c>
      <c r="E45" s="33" t="s">
        <v>520</v>
      </c>
      <c r="F45" s="12" t="s">
        <v>4</v>
      </c>
      <c r="G45" s="164">
        <f>CENA!G36</f>
        <v>0</v>
      </c>
      <c r="H45" s="121">
        <f t="shared" si="35"/>
        <v>0</v>
      </c>
      <c r="I45" s="121">
        <f t="shared" si="36"/>
        <v>0</v>
      </c>
      <c r="J45" s="60"/>
      <c r="K45" s="122">
        <f t="shared" ref="K45" si="60">$G45*J45</f>
        <v>0</v>
      </c>
      <c r="L45" s="124"/>
      <c r="M45" s="60"/>
      <c r="N45" s="122">
        <f t="shared" si="38"/>
        <v>0</v>
      </c>
      <c r="O45" s="124"/>
      <c r="P45" s="60"/>
      <c r="Q45" s="122">
        <f t="shared" si="39"/>
        <v>0</v>
      </c>
      <c r="R45" s="124"/>
      <c r="S45" s="60"/>
      <c r="T45" s="122">
        <f t="shared" si="40"/>
        <v>0</v>
      </c>
      <c r="U45" s="124"/>
      <c r="V45" s="60"/>
      <c r="W45" s="122">
        <f t="shared" si="41"/>
        <v>0</v>
      </c>
      <c r="X45" s="124"/>
      <c r="Y45" s="60"/>
      <c r="Z45" s="122">
        <f t="shared" si="42"/>
        <v>0</v>
      </c>
      <c r="AA45" s="124"/>
      <c r="AB45" s="60"/>
      <c r="AC45" s="122">
        <f t="shared" si="43"/>
        <v>0</v>
      </c>
      <c r="AD45" s="124"/>
      <c r="AE45" s="60"/>
      <c r="AF45" s="122">
        <f t="shared" si="44"/>
        <v>0</v>
      </c>
      <c r="AG45" s="124"/>
      <c r="AH45" s="60"/>
      <c r="AI45" s="122">
        <f t="shared" si="45"/>
        <v>0</v>
      </c>
      <c r="AJ45" s="124"/>
      <c r="AK45" s="60"/>
      <c r="AL45" s="122">
        <f t="shared" si="46"/>
        <v>0</v>
      </c>
      <c r="AM45" s="124"/>
      <c r="AN45" s="60"/>
      <c r="AO45" s="122">
        <f t="shared" si="47"/>
        <v>0</v>
      </c>
      <c r="AP45" s="124"/>
      <c r="AQ45" s="60"/>
      <c r="AR45" s="122">
        <f t="shared" si="48"/>
        <v>0</v>
      </c>
      <c r="AS45" s="124"/>
      <c r="AT45" s="60"/>
      <c r="AU45" s="122">
        <f t="shared" si="49"/>
        <v>0</v>
      </c>
      <c r="AV45" s="124"/>
      <c r="AW45" s="60"/>
      <c r="AX45" s="122">
        <f t="shared" si="50"/>
        <v>0</v>
      </c>
      <c r="AY45" s="124"/>
      <c r="AZ45" s="60"/>
      <c r="BA45" s="122">
        <f t="shared" si="51"/>
        <v>0</v>
      </c>
      <c r="BB45" s="124"/>
      <c r="BC45" s="60"/>
      <c r="BD45" s="122">
        <f t="shared" si="52"/>
        <v>0</v>
      </c>
      <c r="BE45" s="124"/>
    </row>
    <row r="46" spans="1:59" ht="25.5" x14ac:dyDescent="0.25">
      <c r="A46" s="64" t="s">
        <v>475</v>
      </c>
      <c r="B46" s="69" t="s">
        <v>43</v>
      </c>
      <c r="C46" s="69">
        <v>9</v>
      </c>
      <c r="D46" s="35" t="s">
        <v>374</v>
      </c>
      <c r="E46" s="15" t="s">
        <v>521</v>
      </c>
      <c r="F46" s="10" t="s">
        <v>4</v>
      </c>
      <c r="G46" s="164">
        <f>CENA!G37</f>
        <v>0</v>
      </c>
      <c r="H46" s="121">
        <f t="shared" si="35"/>
        <v>8225</v>
      </c>
      <c r="I46" s="121">
        <f t="shared" si="36"/>
        <v>0</v>
      </c>
      <c r="J46" s="60">
        <v>250</v>
      </c>
      <c r="K46" s="122">
        <f t="shared" ref="K46" si="61">$G46*J46</f>
        <v>0</v>
      </c>
      <c r="L46" s="124"/>
      <c r="M46" s="60">
        <v>2025</v>
      </c>
      <c r="N46" s="122">
        <f t="shared" si="38"/>
        <v>0</v>
      </c>
      <c r="O46" s="124"/>
      <c r="P46" s="60">
        <v>0</v>
      </c>
      <c r="Q46" s="122">
        <f t="shared" si="39"/>
        <v>0</v>
      </c>
      <c r="R46" s="124"/>
      <c r="S46" s="60">
        <v>175</v>
      </c>
      <c r="T46" s="122">
        <f t="shared" si="40"/>
        <v>0</v>
      </c>
      <c r="U46" s="124"/>
      <c r="V46" s="60">
        <v>0</v>
      </c>
      <c r="W46" s="122">
        <f t="shared" si="41"/>
        <v>0</v>
      </c>
      <c r="X46" s="124"/>
      <c r="Y46" s="60">
        <v>675</v>
      </c>
      <c r="Z46" s="122">
        <f t="shared" si="42"/>
        <v>0</v>
      </c>
      <c r="AA46" s="124"/>
      <c r="AB46" s="60">
        <v>800</v>
      </c>
      <c r="AC46" s="122">
        <f t="shared" si="43"/>
        <v>0</v>
      </c>
      <c r="AD46" s="124"/>
      <c r="AE46" s="60">
        <v>350</v>
      </c>
      <c r="AF46" s="122">
        <f t="shared" si="44"/>
        <v>0</v>
      </c>
      <c r="AG46" s="124"/>
      <c r="AH46" s="60">
        <v>700</v>
      </c>
      <c r="AI46" s="122">
        <f t="shared" si="45"/>
        <v>0</v>
      </c>
      <c r="AJ46" s="124"/>
      <c r="AK46" s="60">
        <v>350</v>
      </c>
      <c r="AL46" s="122">
        <f t="shared" si="46"/>
        <v>0</v>
      </c>
      <c r="AM46" s="124"/>
      <c r="AN46" s="60">
        <v>550</v>
      </c>
      <c r="AO46" s="122">
        <f t="shared" si="47"/>
        <v>0</v>
      </c>
      <c r="AP46" s="124"/>
      <c r="AQ46" s="60">
        <v>800</v>
      </c>
      <c r="AR46" s="122">
        <f t="shared" si="48"/>
        <v>0</v>
      </c>
      <c r="AS46" s="124"/>
      <c r="AT46" s="60">
        <v>450</v>
      </c>
      <c r="AU46" s="122">
        <f t="shared" si="49"/>
        <v>0</v>
      </c>
      <c r="AV46" s="124"/>
      <c r="AW46" s="60">
        <v>1100</v>
      </c>
      <c r="AX46" s="122">
        <f t="shared" si="50"/>
        <v>0</v>
      </c>
      <c r="AY46" s="124"/>
      <c r="AZ46" s="60"/>
      <c r="BA46" s="122">
        <f t="shared" si="51"/>
        <v>0</v>
      </c>
      <c r="BB46" s="124"/>
      <c r="BC46" s="60"/>
      <c r="BD46" s="122">
        <f t="shared" si="52"/>
        <v>0</v>
      </c>
      <c r="BE46" s="124"/>
    </row>
    <row r="47" spans="1:59" ht="25.5" x14ac:dyDescent="0.25">
      <c r="A47" s="64" t="s">
        <v>181</v>
      </c>
      <c r="B47" s="69" t="s">
        <v>43</v>
      </c>
      <c r="C47" s="69">
        <v>10</v>
      </c>
      <c r="D47" s="35" t="s">
        <v>375</v>
      </c>
      <c r="E47" s="15" t="s">
        <v>522</v>
      </c>
      <c r="F47" s="10" t="s">
        <v>4</v>
      </c>
      <c r="G47" s="164">
        <f>CENA!G38</f>
        <v>0</v>
      </c>
      <c r="H47" s="121">
        <f t="shared" si="35"/>
        <v>675</v>
      </c>
      <c r="I47" s="121">
        <f t="shared" si="36"/>
        <v>0</v>
      </c>
      <c r="J47" s="60">
        <v>50</v>
      </c>
      <c r="K47" s="122">
        <f t="shared" ref="K47" si="62">$G47*J47</f>
        <v>0</v>
      </c>
      <c r="L47" s="124"/>
      <c r="M47" s="60">
        <v>50</v>
      </c>
      <c r="N47" s="122">
        <f t="shared" si="38"/>
        <v>0</v>
      </c>
      <c r="O47" s="124"/>
      <c r="P47" s="60">
        <v>0</v>
      </c>
      <c r="Q47" s="122">
        <f t="shared" si="39"/>
        <v>0</v>
      </c>
      <c r="R47" s="124"/>
      <c r="S47" s="60">
        <v>75</v>
      </c>
      <c r="T47" s="122">
        <f t="shared" si="40"/>
        <v>0</v>
      </c>
      <c r="U47" s="124"/>
      <c r="V47" s="60">
        <v>0</v>
      </c>
      <c r="W47" s="122">
        <f t="shared" si="41"/>
        <v>0</v>
      </c>
      <c r="X47" s="124"/>
      <c r="Y47" s="60">
        <v>50</v>
      </c>
      <c r="Z47" s="122">
        <f t="shared" si="42"/>
        <v>0</v>
      </c>
      <c r="AA47" s="124"/>
      <c r="AB47" s="60">
        <v>100</v>
      </c>
      <c r="AC47" s="122">
        <f t="shared" si="43"/>
        <v>0</v>
      </c>
      <c r="AD47" s="124"/>
      <c r="AE47" s="60">
        <v>50</v>
      </c>
      <c r="AF47" s="122">
        <f t="shared" si="44"/>
        <v>0</v>
      </c>
      <c r="AG47" s="124"/>
      <c r="AH47" s="60">
        <v>50</v>
      </c>
      <c r="AI47" s="122">
        <f t="shared" si="45"/>
        <v>0</v>
      </c>
      <c r="AJ47" s="124"/>
      <c r="AK47" s="60">
        <v>50</v>
      </c>
      <c r="AL47" s="122">
        <f t="shared" si="46"/>
        <v>0</v>
      </c>
      <c r="AM47" s="124"/>
      <c r="AN47" s="60">
        <v>50</v>
      </c>
      <c r="AO47" s="122">
        <f t="shared" si="47"/>
        <v>0</v>
      </c>
      <c r="AP47" s="124"/>
      <c r="AQ47" s="60">
        <v>50</v>
      </c>
      <c r="AR47" s="122">
        <f t="shared" si="48"/>
        <v>0</v>
      </c>
      <c r="AS47" s="124"/>
      <c r="AT47" s="60">
        <v>50</v>
      </c>
      <c r="AU47" s="122">
        <f t="shared" si="49"/>
        <v>0</v>
      </c>
      <c r="AV47" s="124"/>
      <c r="AW47" s="60">
        <v>50</v>
      </c>
      <c r="AX47" s="122">
        <f t="shared" si="50"/>
        <v>0</v>
      </c>
      <c r="AY47" s="124"/>
      <c r="AZ47" s="60"/>
      <c r="BA47" s="122">
        <f t="shared" si="51"/>
        <v>0</v>
      </c>
      <c r="BB47" s="124"/>
      <c r="BC47" s="60"/>
      <c r="BD47" s="122">
        <f t="shared" si="52"/>
        <v>0</v>
      </c>
      <c r="BE47" s="124"/>
    </row>
    <row r="48" spans="1:59" s="52" customFormat="1" x14ac:dyDescent="0.25">
      <c r="A48" s="67"/>
      <c r="B48" s="71"/>
      <c r="C48" s="71"/>
      <c r="D48" s="51"/>
      <c r="E48" s="51"/>
      <c r="F48" s="53"/>
      <c r="G48" s="164"/>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112"/>
      <c r="BG48" s="112"/>
    </row>
    <row r="49" spans="1:59" ht="25.5" x14ac:dyDescent="0.25">
      <c r="A49" s="146" t="s">
        <v>182</v>
      </c>
      <c r="B49" s="147" t="s">
        <v>40</v>
      </c>
      <c r="C49" s="147"/>
      <c r="D49" s="148" t="s">
        <v>419</v>
      </c>
      <c r="E49" s="148" t="s">
        <v>512</v>
      </c>
      <c r="F49" s="149"/>
      <c r="G49" s="166"/>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row>
    <row r="50" spans="1:59" ht="25.5" x14ac:dyDescent="0.25">
      <c r="A50" s="64" t="s">
        <v>183</v>
      </c>
      <c r="B50" s="69" t="s">
        <v>40</v>
      </c>
      <c r="C50" s="69">
        <v>1</v>
      </c>
      <c r="D50" s="15" t="s">
        <v>376</v>
      </c>
      <c r="E50" s="15" t="s">
        <v>489</v>
      </c>
      <c r="F50" s="10" t="s">
        <v>477</v>
      </c>
      <c r="G50" s="164">
        <f>CENA!G41</f>
        <v>0</v>
      </c>
      <c r="H50" s="121">
        <f t="shared" ref="H50:H53" si="63">J50+M50+P50+S50+V50+Y50+AB50+AE50+AH50+AK50+AN50+AQ50+AZ50+AW50+AT50+BC50</f>
        <v>30080</v>
      </c>
      <c r="I50" s="121">
        <f t="shared" ref="I50:I53" si="64">G50*H50</f>
        <v>0</v>
      </c>
      <c r="J50" s="60">
        <v>2560</v>
      </c>
      <c r="K50" s="122">
        <f t="shared" ref="K50" si="65">$G50*J50</f>
        <v>0</v>
      </c>
      <c r="L50" s="123"/>
      <c r="M50" s="60"/>
      <c r="N50" s="122">
        <f t="shared" ref="N50:N53" si="66">$G50*M50</f>
        <v>0</v>
      </c>
      <c r="O50" s="123"/>
      <c r="P50" s="60"/>
      <c r="Q50" s="122">
        <f>$G50*P50</f>
        <v>0</v>
      </c>
      <c r="R50" s="123"/>
      <c r="S50" s="60">
        <v>0</v>
      </c>
      <c r="T50" s="122">
        <f>$G50*S50</f>
        <v>0</v>
      </c>
      <c r="U50" s="123"/>
      <c r="V50" s="60">
        <v>3520</v>
      </c>
      <c r="W50" s="122">
        <f>$G50*V50</f>
        <v>0</v>
      </c>
      <c r="X50" s="123"/>
      <c r="Y50" s="60">
        <v>3840</v>
      </c>
      <c r="Z50" s="122">
        <f>$G50*Y50</f>
        <v>0</v>
      </c>
      <c r="AA50" s="123"/>
      <c r="AB50" s="60"/>
      <c r="AC50" s="122">
        <f>$G50*AB50</f>
        <v>0</v>
      </c>
      <c r="AD50" s="123"/>
      <c r="AE50" s="60">
        <v>3200</v>
      </c>
      <c r="AF50" s="122">
        <f>$G50*AE50</f>
        <v>0</v>
      </c>
      <c r="AG50" s="123"/>
      <c r="AH50" s="60">
        <v>2240</v>
      </c>
      <c r="AI50" s="122">
        <f>$G50*AH50</f>
        <v>0</v>
      </c>
      <c r="AJ50" s="123"/>
      <c r="AK50" s="60">
        <v>2560</v>
      </c>
      <c r="AL50" s="122">
        <f>$G50*AK50</f>
        <v>0</v>
      </c>
      <c r="AM50" s="123"/>
      <c r="AN50" s="60">
        <v>3520</v>
      </c>
      <c r="AO50" s="122">
        <f>$G50*AN50</f>
        <v>0</v>
      </c>
      <c r="AP50" s="123"/>
      <c r="AQ50" s="60">
        <v>2880</v>
      </c>
      <c r="AR50" s="122">
        <f>$G50*AQ50</f>
        <v>0</v>
      </c>
      <c r="AS50" s="123"/>
      <c r="AT50" s="60">
        <v>2880</v>
      </c>
      <c r="AU50" s="122">
        <f>$G50*AT50</f>
        <v>0</v>
      </c>
      <c r="AV50" s="123"/>
      <c r="AW50" s="60">
        <v>2880</v>
      </c>
      <c r="AX50" s="122">
        <f>$G50*AW50</f>
        <v>0</v>
      </c>
      <c r="AY50" s="123"/>
      <c r="AZ50" s="60"/>
      <c r="BA50" s="122">
        <f>$G50*AZ50</f>
        <v>0</v>
      </c>
      <c r="BB50" s="123"/>
      <c r="BC50" s="60"/>
      <c r="BD50" s="122">
        <f>$G50*BC50</f>
        <v>0</v>
      </c>
      <c r="BE50" s="123"/>
    </row>
    <row r="51" spans="1:59" x14ac:dyDescent="0.25">
      <c r="A51" s="64" t="s">
        <v>184</v>
      </c>
      <c r="B51" s="69" t="s">
        <v>40</v>
      </c>
      <c r="C51" s="69">
        <v>3</v>
      </c>
      <c r="D51" s="15" t="s">
        <v>421</v>
      </c>
      <c r="E51" s="15" t="s">
        <v>490</v>
      </c>
      <c r="F51" s="10" t="s">
        <v>477</v>
      </c>
      <c r="G51" s="164">
        <f>CENA!G42</f>
        <v>0</v>
      </c>
      <c r="H51" s="121">
        <f t="shared" si="63"/>
        <v>0</v>
      </c>
      <c r="I51" s="121">
        <f t="shared" si="64"/>
        <v>0</v>
      </c>
      <c r="J51" s="60"/>
      <c r="K51" s="122">
        <f t="shared" ref="K51" si="67">$G51*J51</f>
        <v>0</v>
      </c>
      <c r="L51" s="123"/>
      <c r="M51" s="60"/>
      <c r="N51" s="122">
        <f t="shared" si="66"/>
        <v>0</v>
      </c>
      <c r="O51" s="123"/>
      <c r="P51" s="60"/>
      <c r="Q51" s="122">
        <f>$G51*P51</f>
        <v>0</v>
      </c>
      <c r="R51" s="123"/>
      <c r="S51" s="60"/>
      <c r="T51" s="122">
        <f>$G51*S51</f>
        <v>0</v>
      </c>
      <c r="U51" s="123"/>
      <c r="V51" s="60"/>
      <c r="W51" s="122">
        <f>$G51*V51</f>
        <v>0</v>
      </c>
      <c r="X51" s="123"/>
      <c r="Y51" s="60"/>
      <c r="Z51" s="122">
        <f>$G51*Y51</f>
        <v>0</v>
      </c>
      <c r="AA51" s="123"/>
      <c r="AB51" s="60"/>
      <c r="AC51" s="122">
        <f>$G51*AB51</f>
        <v>0</v>
      </c>
      <c r="AD51" s="123"/>
      <c r="AE51" s="60"/>
      <c r="AF51" s="122">
        <f>$G51*AE51</f>
        <v>0</v>
      </c>
      <c r="AG51" s="123"/>
      <c r="AH51" s="60"/>
      <c r="AI51" s="122">
        <f>$G51*AH51</f>
        <v>0</v>
      </c>
      <c r="AJ51" s="123"/>
      <c r="AK51" s="60"/>
      <c r="AL51" s="122">
        <f>$G51*AK51</f>
        <v>0</v>
      </c>
      <c r="AM51" s="123"/>
      <c r="AN51" s="60"/>
      <c r="AO51" s="122">
        <f>$G51*AN51</f>
        <v>0</v>
      </c>
      <c r="AP51" s="123"/>
      <c r="AQ51" s="60"/>
      <c r="AR51" s="122">
        <f>$G51*AQ51</f>
        <v>0</v>
      </c>
      <c r="AS51" s="123"/>
      <c r="AT51" s="60"/>
      <c r="AU51" s="122">
        <f>$G51*AT51</f>
        <v>0</v>
      </c>
      <c r="AV51" s="123"/>
      <c r="AW51" s="60"/>
      <c r="AX51" s="122">
        <f>$G51*AW51</f>
        <v>0</v>
      </c>
      <c r="AY51" s="123"/>
      <c r="AZ51" s="60"/>
      <c r="BA51" s="122">
        <f>$G51*AZ51</f>
        <v>0</v>
      </c>
      <c r="BB51" s="123"/>
      <c r="BC51" s="60"/>
      <c r="BD51" s="122">
        <f>$G51*BC51</f>
        <v>0</v>
      </c>
      <c r="BE51" s="123"/>
    </row>
    <row r="52" spans="1:59" x14ac:dyDescent="0.25">
      <c r="A52" s="64" t="s">
        <v>185</v>
      </c>
      <c r="B52" s="69" t="s">
        <v>40</v>
      </c>
      <c r="C52" s="69">
        <v>2</v>
      </c>
      <c r="D52" s="36" t="s">
        <v>426</v>
      </c>
      <c r="E52" s="36" t="s">
        <v>491</v>
      </c>
      <c r="F52" s="10" t="s">
        <v>477</v>
      </c>
      <c r="G52" s="164">
        <f>CENA!G43</f>
        <v>0</v>
      </c>
      <c r="H52" s="121">
        <f t="shared" si="63"/>
        <v>612</v>
      </c>
      <c r="I52" s="121">
        <f t="shared" si="64"/>
        <v>0</v>
      </c>
      <c r="J52" s="60">
        <v>42</v>
      </c>
      <c r="K52" s="122">
        <f t="shared" ref="K52" si="68">$G52*J52</f>
        <v>0</v>
      </c>
      <c r="L52" s="123"/>
      <c r="M52" s="60"/>
      <c r="N52" s="122">
        <f t="shared" si="66"/>
        <v>0</v>
      </c>
      <c r="O52" s="123"/>
      <c r="P52" s="60">
        <v>54</v>
      </c>
      <c r="Q52" s="122">
        <f>$G52*P52</f>
        <v>0</v>
      </c>
      <c r="R52" s="123"/>
      <c r="S52" s="60">
        <v>0</v>
      </c>
      <c r="T52" s="122">
        <f>$G52*S52</f>
        <v>0</v>
      </c>
      <c r="U52" s="123"/>
      <c r="V52" s="60">
        <v>72</v>
      </c>
      <c r="W52" s="122">
        <f>$G52*V52</f>
        <v>0</v>
      </c>
      <c r="X52" s="123"/>
      <c r="Y52" s="60">
        <v>87</v>
      </c>
      <c r="Z52" s="122">
        <f>$G52*Y52</f>
        <v>0</v>
      </c>
      <c r="AA52" s="123"/>
      <c r="AB52" s="60">
        <v>0</v>
      </c>
      <c r="AC52" s="122">
        <f>$G52*AB52</f>
        <v>0</v>
      </c>
      <c r="AD52" s="123"/>
      <c r="AE52" s="60">
        <v>69</v>
      </c>
      <c r="AF52" s="122">
        <f>$G52*AE52</f>
        <v>0</v>
      </c>
      <c r="AG52" s="123"/>
      <c r="AH52" s="60">
        <v>30</v>
      </c>
      <c r="AI52" s="122">
        <f>$G52*AH52</f>
        <v>0</v>
      </c>
      <c r="AJ52" s="123"/>
      <c r="AK52" s="60">
        <v>48</v>
      </c>
      <c r="AL52" s="122">
        <f>$G52*AK52</f>
        <v>0</v>
      </c>
      <c r="AM52" s="123"/>
      <c r="AN52" s="60">
        <v>69</v>
      </c>
      <c r="AO52" s="122">
        <f>$G52*AN52</f>
        <v>0</v>
      </c>
      <c r="AP52" s="123"/>
      <c r="AQ52" s="60">
        <v>39</v>
      </c>
      <c r="AR52" s="122">
        <f>$G52*AQ52</f>
        <v>0</v>
      </c>
      <c r="AS52" s="123"/>
      <c r="AT52" s="60">
        <v>51</v>
      </c>
      <c r="AU52" s="122">
        <f>$G52*AT52</f>
        <v>0</v>
      </c>
      <c r="AV52" s="123"/>
      <c r="AW52" s="60">
        <v>51</v>
      </c>
      <c r="AX52" s="122">
        <f>$G52*AW52</f>
        <v>0</v>
      </c>
      <c r="AY52" s="123"/>
      <c r="AZ52" s="60"/>
      <c r="BA52" s="122">
        <f>$G52*AZ52</f>
        <v>0</v>
      </c>
      <c r="BB52" s="123"/>
      <c r="BC52" s="60"/>
      <c r="BD52" s="122">
        <f>$G52*BC52</f>
        <v>0</v>
      </c>
      <c r="BE52" s="123"/>
    </row>
    <row r="53" spans="1:59" ht="25.5" x14ac:dyDescent="0.25">
      <c r="A53" s="64" t="s">
        <v>186</v>
      </c>
      <c r="B53" s="69" t="s">
        <v>40</v>
      </c>
      <c r="C53" s="69">
        <v>4</v>
      </c>
      <c r="D53" s="6" t="s">
        <v>420</v>
      </c>
      <c r="E53" s="6" t="s">
        <v>492</v>
      </c>
      <c r="F53" s="10" t="s">
        <v>7</v>
      </c>
      <c r="G53" s="164">
        <f>CENA!G44</f>
        <v>0</v>
      </c>
      <c r="H53" s="121">
        <f t="shared" si="63"/>
        <v>2775</v>
      </c>
      <c r="I53" s="121">
        <f t="shared" si="64"/>
        <v>0</v>
      </c>
      <c r="J53" s="60">
        <v>225</v>
      </c>
      <c r="K53" s="122">
        <f t="shared" ref="K53" si="69">$G53*J53</f>
        <v>0</v>
      </c>
      <c r="L53" s="123"/>
      <c r="M53" s="60">
        <v>225</v>
      </c>
      <c r="N53" s="122">
        <f t="shared" si="66"/>
        <v>0</v>
      </c>
      <c r="O53" s="123"/>
      <c r="P53" s="60">
        <v>225</v>
      </c>
      <c r="Q53" s="122">
        <f>$G53*P53</f>
        <v>0</v>
      </c>
      <c r="R53" s="123"/>
      <c r="S53" s="60">
        <v>0</v>
      </c>
      <c r="T53" s="122">
        <f>$G53*S53</f>
        <v>0</v>
      </c>
      <c r="U53" s="123"/>
      <c r="V53" s="60">
        <v>225</v>
      </c>
      <c r="W53" s="122">
        <f>$G53*V53</f>
        <v>0</v>
      </c>
      <c r="X53" s="123"/>
      <c r="Y53" s="60">
        <v>300</v>
      </c>
      <c r="Z53" s="122">
        <f>$G53*Y53</f>
        <v>0</v>
      </c>
      <c r="AA53" s="123"/>
      <c r="AB53" s="60">
        <v>150</v>
      </c>
      <c r="AC53" s="122">
        <f>$G53*AB53</f>
        <v>0</v>
      </c>
      <c r="AD53" s="123"/>
      <c r="AE53" s="60">
        <v>225</v>
      </c>
      <c r="AF53" s="122">
        <f>$G53*AE53</f>
        <v>0</v>
      </c>
      <c r="AG53" s="123"/>
      <c r="AH53" s="60">
        <v>150</v>
      </c>
      <c r="AI53" s="122">
        <f>$G53*AH53</f>
        <v>0</v>
      </c>
      <c r="AJ53" s="123"/>
      <c r="AK53" s="60">
        <v>150</v>
      </c>
      <c r="AL53" s="122">
        <f>$G53*AK53</f>
        <v>0</v>
      </c>
      <c r="AM53" s="123"/>
      <c r="AN53" s="60">
        <v>225</v>
      </c>
      <c r="AO53" s="122">
        <f>$G53*AN53</f>
        <v>0</v>
      </c>
      <c r="AP53" s="123"/>
      <c r="AQ53" s="60">
        <v>225</v>
      </c>
      <c r="AR53" s="122">
        <f>$G53*AQ53</f>
        <v>0</v>
      </c>
      <c r="AS53" s="123"/>
      <c r="AT53" s="60">
        <v>225</v>
      </c>
      <c r="AU53" s="122">
        <f>$G53*AT53</f>
        <v>0</v>
      </c>
      <c r="AV53" s="123"/>
      <c r="AW53" s="60">
        <v>225</v>
      </c>
      <c r="AX53" s="122">
        <f>$G53*AW53</f>
        <v>0</v>
      </c>
      <c r="AY53" s="123"/>
      <c r="AZ53" s="60"/>
      <c r="BA53" s="122">
        <f>$G53*AZ53</f>
        <v>0</v>
      </c>
      <c r="BB53" s="123"/>
      <c r="BC53" s="60"/>
      <c r="BD53" s="122">
        <f>$G53*BC53</f>
        <v>0</v>
      </c>
      <c r="BE53" s="123"/>
    </row>
    <row r="54" spans="1:59" ht="25.5" x14ac:dyDescent="0.25">
      <c r="A54" s="64" t="s">
        <v>187</v>
      </c>
      <c r="B54" s="69" t="s">
        <v>40</v>
      </c>
      <c r="C54" s="69">
        <v>5</v>
      </c>
      <c r="D54" s="37" t="s">
        <v>377</v>
      </c>
      <c r="E54" s="37" t="s">
        <v>493</v>
      </c>
      <c r="F54" s="10" t="s">
        <v>16</v>
      </c>
      <c r="G54" s="164" t="str">
        <f>CENA!G45</f>
        <v>/</v>
      </c>
      <c r="H54" s="121" t="s">
        <v>16</v>
      </c>
      <c r="I54" s="121" t="s">
        <v>16</v>
      </c>
      <c r="J54" s="60" t="s">
        <v>16</v>
      </c>
      <c r="K54" s="122" t="s">
        <v>16</v>
      </c>
      <c r="L54" s="123"/>
      <c r="M54" s="60" t="s">
        <v>16</v>
      </c>
      <c r="N54" s="122" t="s">
        <v>16</v>
      </c>
      <c r="O54" s="123"/>
      <c r="P54" s="60" t="s">
        <v>16</v>
      </c>
      <c r="Q54" s="122" t="s">
        <v>16</v>
      </c>
      <c r="R54" s="123"/>
      <c r="S54" s="60" t="s">
        <v>16</v>
      </c>
      <c r="T54" s="122" t="s">
        <v>16</v>
      </c>
      <c r="U54" s="123"/>
      <c r="V54" s="60" t="s">
        <v>16</v>
      </c>
      <c r="W54" s="122" t="s">
        <v>16</v>
      </c>
      <c r="X54" s="123"/>
      <c r="Y54" s="60" t="s">
        <v>16</v>
      </c>
      <c r="Z54" s="122" t="s">
        <v>16</v>
      </c>
      <c r="AA54" s="123"/>
      <c r="AB54" s="60" t="s">
        <v>16</v>
      </c>
      <c r="AC54" s="122" t="s">
        <v>16</v>
      </c>
      <c r="AD54" s="123"/>
      <c r="AE54" s="60" t="s">
        <v>16</v>
      </c>
      <c r="AF54" s="122" t="s">
        <v>16</v>
      </c>
      <c r="AG54" s="123"/>
      <c r="AH54" s="60" t="s">
        <v>16</v>
      </c>
      <c r="AI54" s="122" t="s">
        <v>16</v>
      </c>
      <c r="AJ54" s="123"/>
      <c r="AK54" s="60" t="s">
        <v>16</v>
      </c>
      <c r="AL54" s="122" t="s">
        <v>16</v>
      </c>
      <c r="AM54" s="123"/>
      <c r="AN54" s="60" t="s">
        <v>16</v>
      </c>
      <c r="AO54" s="122" t="s">
        <v>16</v>
      </c>
      <c r="AP54" s="123"/>
      <c r="AQ54" s="60" t="s">
        <v>16</v>
      </c>
      <c r="AR54" s="122" t="s">
        <v>16</v>
      </c>
      <c r="AS54" s="123"/>
      <c r="AT54" s="60" t="s">
        <v>16</v>
      </c>
      <c r="AU54" s="122" t="s">
        <v>16</v>
      </c>
      <c r="AV54" s="123"/>
      <c r="AW54" s="60" t="s">
        <v>16</v>
      </c>
      <c r="AX54" s="122" t="s">
        <v>16</v>
      </c>
      <c r="AY54" s="123"/>
      <c r="AZ54" s="60" t="s">
        <v>16</v>
      </c>
      <c r="BA54" s="122" t="s">
        <v>16</v>
      </c>
      <c r="BB54" s="123"/>
      <c r="BC54" s="60" t="s">
        <v>16</v>
      </c>
      <c r="BD54" s="122" t="s">
        <v>16</v>
      </c>
      <c r="BE54" s="123"/>
    </row>
    <row r="55" spans="1:59" x14ac:dyDescent="0.25">
      <c r="A55" s="64" t="s">
        <v>188</v>
      </c>
      <c r="B55" s="70"/>
      <c r="C55" s="70" t="s">
        <v>22</v>
      </c>
      <c r="D55" s="6" t="s">
        <v>19</v>
      </c>
      <c r="E55" s="6" t="s">
        <v>494</v>
      </c>
      <c r="F55" s="10" t="s">
        <v>7</v>
      </c>
      <c r="G55" s="164">
        <f>CENA!G46</f>
        <v>0</v>
      </c>
      <c r="H55" s="121">
        <f t="shared" ref="H55:H58" si="70">J55+M55+P55+S55+V55+Y55+AB55+AE55+AH55+AK55+AN55+AQ55+AZ55+AW55+AT55+BC55</f>
        <v>2116.8000000000002</v>
      </c>
      <c r="I55" s="121">
        <f t="shared" ref="I55:I58" si="71">G55*H55</f>
        <v>0</v>
      </c>
      <c r="J55" s="60">
        <v>168</v>
      </c>
      <c r="K55" s="122">
        <f t="shared" ref="K55" si="72">$G55*J55</f>
        <v>0</v>
      </c>
      <c r="L55" s="123"/>
      <c r="M55" s="60">
        <v>176.4</v>
      </c>
      <c r="N55" s="122">
        <f t="shared" ref="N55:N58" si="73">$G55*M55</f>
        <v>0</v>
      </c>
      <c r="O55" s="123"/>
      <c r="P55" s="60"/>
      <c r="Q55" s="122">
        <f>$G55*P55</f>
        <v>0</v>
      </c>
      <c r="R55" s="123"/>
      <c r="S55" s="60">
        <v>42</v>
      </c>
      <c r="T55" s="122">
        <f>$G55*S55</f>
        <v>0</v>
      </c>
      <c r="U55" s="123"/>
      <c r="V55" s="60">
        <v>226.8</v>
      </c>
      <c r="W55" s="122">
        <f>$G55*V55</f>
        <v>0</v>
      </c>
      <c r="X55" s="123"/>
      <c r="Y55" s="60">
        <v>260.39999999999998</v>
      </c>
      <c r="Z55" s="122">
        <f>$G55*Y55</f>
        <v>0</v>
      </c>
      <c r="AA55" s="123"/>
      <c r="AB55" s="60">
        <v>134.4</v>
      </c>
      <c r="AC55" s="122">
        <f>$G55*AB55</f>
        <v>0</v>
      </c>
      <c r="AD55" s="123"/>
      <c r="AE55" s="60">
        <v>201.60000000000002</v>
      </c>
      <c r="AF55" s="122">
        <f>$G55*AE55</f>
        <v>0</v>
      </c>
      <c r="AG55" s="123"/>
      <c r="AH55" s="60">
        <v>134.4</v>
      </c>
      <c r="AI55" s="122">
        <f>$G55*AH55</f>
        <v>0</v>
      </c>
      <c r="AJ55" s="123"/>
      <c r="AK55" s="60"/>
      <c r="AL55" s="122">
        <f>$G55*AK55</f>
        <v>0</v>
      </c>
      <c r="AM55" s="123"/>
      <c r="AN55" s="60">
        <v>226.8</v>
      </c>
      <c r="AO55" s="122">
        <f>$G55*AN55</f>
        <v>0</v>
      </c>
      <c r="AP55" s="123"/>
      <c r="AQ55" s="60">
        <v>176.4</v>
      </c>
      <c r="AR55" s="122">
        <f>$G55*AQ55</f>
        <v>0</v>
      </c>
      <c r="AS55" s="123"/>
      <c r="AT55" s="60">
        <v>184.8</v>
      </c>
      <c r="AU55" s="122">
        <f>$G55*AT55</f>
        <v>0</v>
      </c>
      <c r="AV55" s="123"/>
      <c r="AW55" s="60">
        <v>184.8</v>
      </c>
      <c r="AX55" s="122">
        <f>$G55*AW55</f>
        <v>0</v>
      </c>
      <c r="AY55" s="123"/>
      <c r="AZ55" s="60"/>
      <c r="BA55" s="122">
        <f>$G55*AZ55</f>
        <v>0</v>
      </c>
      <c r="BB55" s="123"/>
      <c r="BC55" s="60"/>
      <c r="BD55" s="122">
        <f>$G55*BC55</f>
        <v>0</v>
      </c>
      <c r="BE55" s="123"/>
    </row>
    <row r="56" spans="1:59" x14ac:dyDescent="0.25">
      <c r="A56" s="64" t="s">
        <v>189</v>
      </c>
      <c r="B56" s="70"/>
      <c r="C56" s="70" t="s">
        <v>49</v>
      </c>
      <c r="D56" s="6" t="s">
        <v>20</v>
      </c>
      <c r="E56" s="6" t="s">
        <v>495</v>
      </c>
      <c r="F56" s="10" t="s">
        <v>7</v>
      </c>
      <c r="G56" s="164">
        <f>CENA!G47</f>
        <v>0</v>
      </c>
      <c r="H56" s="121">
        <f t="shared" si="70"/>
        <v>151.19999999999999</v>
      </c>
      <c r="I56" s="121">
        <f t="shared" si="71"/>
        <v>0</v>
      </c>
      <c r="J56" s="60"/>
      <c r="K56" s="122">
        <f t="shared" ref="K56" si="74">$G56*J56</f>
        <v>0</v>
      </c>
      <c r="L56" s="123"/>
      <c r="M56" s="60"/>
      <c r="N56" s="122">
        <f t="shared" si="73"/>
        <v>0</v>
      </c>
      <c r="O56" s="123"/>
      <c r="P56" s="60"/>
      <c r="Q56" s="122">
        <f>$G56*P56</f>
        <v>0</v>
      </c>
      <c r="R56" s="123"/>
      <c r="S56" s="60"/>
      <c r="T56" s="122">
        <f>$G56*S56</f>
        <v>0</v>
      </c>
      <c r="U56" s="123"/>
      <c r="V56" s="60"/>
      <c r="W56" s="122">
        <f>$G56*V56</f>
        <v>0</v>
      </c>
      <c r="X56" s="123"/>
      <c r="Y56" s="60"/>
      <c r="Z56" s="122">
        <f>$G56*Y56</f>
        <v>0</v>
      </c>
      <c r="AA56" s="123"/>
      <c r="AB56" s="60"/>
      <c r="AC56" s="122">
        <f>$G56*AB56</f>
        <v>0</v>
      </c>
      <c r="AD56" s="123"/>
      <c r="AE56" s="60"/>
      <c r="AF56" s="122">
        <f>$G56*AE56</f>
        <v>0</v>
      </c>
      <c r="AG56" s="123"/>
      <c r="AH56" s="60"/>
      <c r="AI56" s="122">
        <f>$G56*AH56</f>
        <v>0</v>
      </c>
      <c r="AJ56" s="123"/>
      <c r="AK56" s="60">
        <v>151.19999999999999</v>
      </c>
      <c r="AL56" s="122">
        <f>$G56*AK56</f>
        <v>0</v>
      </c>
      <c r="AM56" s="123"/>
      <c r="AN56" s="60"/>
      <c r="AO56" s="122">
        <f>$G56*AN56</f>
        <v>0</v>
      </c>
      <c r="AP56" s="123"/>
      <c r="AQ56" s="60"/>
      <c r="AR56" s="122">
        <f>$G56*AQ56</f>
        <v>0</v>
      </c>
      <c r="AS56" s="123"/>
      <c r="AT56" s="60"/>
      <c r="AU56" s="122">
        <f>$G56*AT56</f>
        <v>0</v>
      </c>
      <c r="AV56" s="123"/>
      <c r="AW56" s="60"/>
      <c r="AX56" s="122">
        <f>$G56*AW56</f>
        <v>0</v>
      </c>
      <c r="AY56" s="123"/>
      <c r="AZ56" s="60"/>
      <c r="BA56" s="122">
        <f>$G56*AZ56</f>
        <v>0</v>
      </c>
      <c r="BB56" s="123"/>
      <c r="BC56" s="60"/>
      <c r="BD56" s="122">
        <f>$G56*BC56</f>
        <v>0</v>
      </c>
      <c r="BE56" s="123"/>
    </row>
    <row r="57" spans="1:59" x14ac:dyDescent="0.25">
      <c r="A57" s="64" t="s">
        <v>190</v>
      </c>
      <c r="B57" s="70"/>
      <c r="C57" s="70" t="s">
        <v>50</v>
      </c>
      <c r="D57" s="6" t="s">
        <v>21</v>
      </c>
      <c r="E57" s="6" t="s">
        <v>496</v>
      </c>
      <c r="F57" s="10" t="s">
        <v>7</v>
      </c>
      <c r="G57" s="164">
        <f>CENA!G48</f>
        <v>0</v>
      </c>
      <c r="H57" s="121">
        <f t="shared" si="70"/>
        <v>0</v>
      </c>
      <c r="I57" s="121">
        <f t="shared" si="71"/>
        <v>0</v>
      </c>
      <c r="J57" s="60"/>
      <c r="K57" s="122">
        <f t="shared" ref="K57" si="75">$G57*J57</f>
        <v>0</v>
      </c>
      <c r="L57" s="123"/>
      <c r="M57" s="60"/>
      <c r="N57" s="122">
        <f t="shared" si="73"/>
        <v>0</v>
      </c>
      <c r="O57" s="123"/>
      <c r="P57" s="60"/>
      <c r="Q57" s="122">
        <f>$G57*P57</f>
        <v>0</v>
      </c>
      <c r="R57" s="123"/>
      <c r="S57" s="60"/>
      <c r="T57" s="122">
        <f>$G57*S57</f>
        <v>0</v>
      </c>
      <c r="U57" s="123"/>
      <c r="V57" s="60"/>
      <c r="W57" s="122">
        <f>$G57*V57</f>
        <v>0</v>
      </c>
      <c r="X57" s="123"/>
      <c r="Y57" s="60"/>
      <c r="Z57" s="122">
        <f>$G57*Y57</f>
        <v>0</v>
      </c>
      <c r="AA57" s="123"/>
      <c r="AB57" s="60"/>
      <c r="AC57" s="122">
        <f>$G57*AB57</f>
        <v>0</v>
      </c>
      <c r="AD57" s="123"/>
      <c r="AE57" s="60"/>
      <c r="AF57" s="122">
        <f>$G57*AE57</f>
        <v>0</v>
      </c>
      <c r="AG57" s="123"/>
      <c r="AH57" s="60"/>
      <c r="AI57" s="122">
        <f>$G57*AH57</f>
        <v>0</v>
      </c>
      <c r="AJ57" s="123"/>
      <c r="AK57" s="60"/>
      <c r="AL57" s="122">
        <f>$G57*AK57</f>
        <v>0</v>
      </c>
      <c r="AM57" s="123"/>
      <c r="AN57" s="60"/>
      <c r="AO57" s="122">
        <f>$G57*AN57</f>
        <v>0</v>
      </c>
      <c r="AP57" s="123"/>
      <c r="AQ57" s="60"/>
      <c r="AR57" s="122">
        <f>$G57*AQ57</f>
        <v>0</v>
      </c>
      <c r="AS57" s="123"/>
      <c r="AT57" s="60"/>
      <c r="AU57" s="122">
        <f>$G57*AT57</f>
        <v>0</v>
      </c>
      <c r="AV57" s="123"/>
      <c r="AW57" s="60"/>
      <c r="AX57" s="122">
        <f>$G57*AW57</f>
        <v>0</v>
      </c>
      <c r="AY57" s="123"/>
      <c r="AZ57" s="60"/>
      <c r="BA57" s="122">
        <f>$G57*AZ57</f>
        <v>0</v>
      </c>
      <c r="BB57" s="123"/>
      <c r="BC57" s="60"/>
      <c r="BD57" s="122">
        <f>$G57*BC57</f>
        <v>0</v>
      </c>
      <c r="BE57" s="123"/>
    </row>
    <row r="58" spans="1:59" ht="25.5" x14ac:dyDescent="0.25">
      <c r="A58" s="64" t="s">
        <v>191</v>
      </c>
      <c r="B58" s="72" t="s">
        <v>40</v>
      </c>
      <c r="C58" s="72">
        <v>6</v>
      </c>
      <c r="D58" s="35" t="s">
        <v>378</v>
      </c>
      <c r="E58" s="35" t="s">
        <v>497</v>
      </c>
      <c r="F58" s="14" t="s">
        <v>7</v>
      </c>
      <c r="G58" s="164">
        <f>CENA!G49</f>
        <v>0</v>
      </c>
      <c r="H58" s="121">
        <f t="shared" si="70"/>
        <v>2625</v>
      </c>
      <c r="I58" s="121">
        <f t="shared" si="71"/>
        <v>0</v>
      </c>
      <c r="J58" s="60">
        <v>225</v>
      </c>
      <c r="K58" s="122">
        <f t="shared" ref="K58" si="76">$G58*J58</f>
        <v>0</v>
      </c>
      <c r="L58" s="123"/>
      <c r="M58" s="60">
        <v>225</v>
      </c>
      <c r="N58" s="122">
        <f t="shared" si="73"/>
        <v>0</v>
      </c>
      <c r="O58" s="123"/>
      <c r="P58" s="60"/>
      <c r="Q58" s="122">
        <f>$G58*P58</f>
        <v>0</v>
      </c>
      <c r="R58" s="123"/>
      <c r="S58" s="60">
        <v>75</v>
      </c>
      <c r="T58" s="122">
        <f>$G58*S58</f>
        <v>0</v>
      </c>
      <c r="U58" s="123"/>
      <c r="V58" s="60">
        <v>225</v>
      </c>
      <c r="W58" s="122">
        <f>$G58*V58</f>
        <v>0</v>
      </c>
      <c r="X58" s="123"/>
      <c r="Y58" s="60">
        <v>300</v>
      </c>
      <c r="Z58" s="122">
        <f>$G58*Y58</f>
        <v>0</v>
      </c>
      <c r="AA58" s="123"/>
      <c r="AB58" s="60">
        <v>150</v>
      </c>
      <c r="AC58" s="122">
        <f>$G58*AB58</f>
        <v>0</v>
      </c>
      <c r="AD58" s="123"/>
      <c r="AE58" s="60">
        <v>225</v>
      </c>
      <c r="AF58" s="122">
        <f>$G58*AE58</f>
        <v>0</v>
      </c>
      <c r="AG58" s="123"/>
      <c r="AH58" s="60">
        <v>150</v>
      </c>
      <c r="AI58" s="122">
        <f>$G58*AH58</f>
        <v>0</v>
      </c>
      <c r="AJ58" s="123"/>
      <c r="AK58" s="60">
        <v>150</v>
      </c>
      <c r="AL58" s="122">
        <f>$G58*AK58</f>
        <v>0</v>
      </c>
      <c r="AM58" s="123"/>
      <c r="AN58" s="60">
        <v>225</v>
      </c>
      <c r="AO58" s="122">
        <f>$G58*AN58</f>
        <v>0</v>
      </c>
      <c r="AP58" s="123"/>
      <c r="AQ58" s="60">
        <v>225</v>
      </c>
      <c r="AR58" s="122">
        <f>$G58*AQ58</f>
        <v>0</v>
      </c>
      <c r="AS58" s="123"/>
      <c r="AT58" s="60">
        <v>225</v>
      </c>
      <c r="AU58" s="122">
        <f>$G58*AT58</f>
        <v>0</v>
      </c>
      <c r="AV58" s="123"/>
      <c r="AW58" s="60">
        <v>225</v>
      </c>
      <c r="AX58" s="122">
        <f>$G58*AW58</f>
        <v>0</v>
      </c>
      <c r="AY58" s="123"/>
      <c r="AZ58" s="60"/>
      <c r="BA58" s="122">
        <f>$G58*AZ58</f>
        <v>0</v>
      </c>
      <c r="BB58" s="123"/>
      <c r="BC58" s="60"/>
      <c r="BD58" s="122">
        <f>$G58*BC58</f>
        <v>0</v>
      </c>
      <c r="BE58" s="123"/>
    </row>
    <row r="59" spans="1:59" ht="25.5" x14ac:dyDescent="0.25">
      <c r="A59" s="64" t="s">
        <v>192</v>
      </c>
      <c r="B59" s="72" t="s">
        <v>40</v>
      </c>
      <c r="C59" s="69">
        <v>7</v>
      </c>
      <c r="D59" s="37" t="s">
        <v>379</v>
      </c>
      <c r="E59" s="37" t="s">
        <v>498</v>
      </c>
      <c r="F59" s="10" t="s">
        <v>16</v>
      </c>
      <c r="G59" s="164" t="str">
        <f>CENA!G50</f>
        <v>/</v>
      </c>
      <c r="H59" s="121" t="s">
        <v>16</v>
      </c>
      <c r="I59" s="121" t="s">
        <v>16</v>
      </c>
      <c r="J59" s="60" t="s">
        <v>16</v>
      </c>
      <c r="K59" s="122" t="s">
        <v>16</v>
      </c>
      <c r="L59" s="123"/>
      <c r="M59" s="60" t="s">
        <v>16</v>
      </c>
      <c r="N59" s="122" t="s">
        <v>16</v>
      </c>
      <c r="O59" s="123"/>
      <c r="P59" s="60" t="s">
        <v>16</v>
      </c>
      <c r="Q59" s="122" t="s">
        <v>16</v>
      </c>
      <c r="R59" s="123"/>
      <c r="S59" s="60" t="s">
        <v>16</v>
      </c>
      <c r="T59" s="122" t="s">
        <v>16</v>
      </c>
      <c r="U59" s="123"/>
      <c r="V59" s="60" t="s">
        <v>16</v>
      </c>
      <c r="W59" s="122" t="s">
        <v>16</v>
      </c>
      <c r="X59" s="123"/>
      <c r="Y59" s="60" t="s">
        <v>16</v>
      </c>
      <c r="Z59" s="122" t="s">
        <v>16</v>
      </c>
      <c r="AA59" s="123"/>
      <c r="AB59" s="60" t="s">
        <v>16</v>
      </c>
      <c r="AC59" s="122" t="s">
        <v>16</v>
      </c>
      <c r="AD59" s="123"/>
      <c r="AE59" s="60" t="s">
        <v>16</v>
      </c>
      <c r="AF59" s="122" t="s">
        <v>16</v>
      </c>
      <c r="AG59" s="123"/>
      <c r="AH59" s="60" t="s">
        <v>16</v>
      </c>
      <c r="AI59" s="122" t="s">
        <v>16</v>
      </c>
      <c r="AJ59" s="123"/>
      <c r="AK59" s="60" t="s">
        <v>16</v>
      </c>
      <c r="AL59" s="122" t="s">
        <v>16</v>
      </c>
      <c r="AM59" s="123"/>
      <c r="AN59" s="60" t="s">
        <v>16</v>
      </c>
      <c r="AO59" s="122" t="s">
        <v>16</v>
      </c>
      <c r="AP59" s="123"/>
      <c r="AQ59" s="60" t="s">
        <v>16</v>
      </c>
      <c r="AR59" s="122" t="s">
        <v>16</v>
      </c>
      <c r="AS59" s="123"/>
      <c r="AT59" s="60" t="s">
        <v>16</v>
      </c>
      <c r="AU59" s="122" t="s">
        <v>16</v>
      </c>
      <c r="AV59" s="123"/>
      <c r="AW59" s="60" t="s">
        <v>16</v>
      </c>
      <c r="AX59" s="122" t="s">
        <v>16</v>
      </c>
      <c r="AY59" s="123"/>
      <c r="AZ59" s="60" t="s">
        <v>16</v>
      </c>
      <c r="BA59" s="122" t="s">
        <v>16</v>
      </c>
      <c r="BB59" s="123"/>
      <c r="BC59" s="60" t="s">
        <v>16</v>
      </c>
      <c r="BD59" s="122" t="s">
        <v>16</v>
      </c>
      <c r="BE59" s="123"/>
    </row>
    <row r="60" spans="1:59" x14ac:dyDescent="0.25">
      <c r="A60" s="64" t="s">
        <v>193</v>
      </c>
      <c r="B60" s="73"/>
      <c r="C60" s="73" t="s">
        <v>22</v>
      </c>
      <c r="D60" s="38" t="s">
        <v>430</v>
      </c>
      <c r="E60" s="38" t="s">
        <v>499</v>
      </c>
      <c r="F60" s="10" t="s">
        <v>5</v>
      </c>
      <c r="G60" s="164">
        <f>CENA!G51</f>
        <v>0</v>
      </c>
      <c r="H60" s="121">
        <f t="shared" ref="H60:H63" si="77">J60+M60+P60+S60+V60+Y60+AB60+AE60+AH60+AK60+AN60+AQ60+AZ60+AW60+AT60+BC60</f>
        <v>0</v>
      </c>
      <c r="I60" s="121">
        <f t="shared" ref="I60:I63" si="78">G60*H60</f>
        <v>0</v>
      </c>
      <c r="J60" s="60"/>
      <c r="K60" s="122">
        <f t="shared" ref="K60" si="79">$G60*J60</f>
        <v>0</v>
      </c>
      <c r="L60" s="123">
        <f>J60/$BG$60</f>
        <v>0</v>
      </c>
      <c r="M60" s="60"/>
      <c r="N60" s="122">
        <f t="shared" ref="N60:N63" si="80">$G60*M60</f>
        <v>0</v>
      </c>
      <c r="O60" s="123">
        <f>M60/$BG$60</f>
        <v>0</v>
      </c>
      <c r="P60" s="60"/>
      <c r="Q60" s="122">
        <f>$G60*P60</f>
        <v>0</v>
      </c>
      <c r="R60" s="123">
        <f>P60/$BG$60</f>
        <v>0</v>
      </c>
      <c r="S60" s="60"/>
      <c r="T60" s="122">
        <f>$G60*S60</f>
        <v>0</v>
      </c>
      <c r="U60" s="123">
        <f>S60/$BG$60</f>
        <v>0</v>
      </c>
      <c r="V60" s="60"/>
      <c r="W60" s="122">
        <f>$G60*V60</f>
        <v>0</v>
      </c>
      <c r="X60" s="123">
        <f>V60/$BG$60</f>
        <v>0</v>
      </c>
      <c r="Y60" s="60"/>
      <c r="Z60" s="122">
        <f>$G60*Y60</f>
        <v>0</v>
      </c>
      <c r="AA60" s="123">
        <f>Y60/$BG$60</f>
        <v>0</v>
      </c>
      <c r="AB60" s="60"/>
      <c r="AC60" s="122">
        <f>$G60*AB60</f>
        <v>0</v>
      </c>
      <c r="AD60" s="123">
        <f>AB60/$BG$60</f>
        <v>0</v>
      </c>
      <c r="AE60" s="60"/>
      <c r="AF60" s="122">
        <f>$G60*AE60</f>
        <v>0</v>
      </c>
      <c r="AG60" s="123">
        <f>AE60/$BG$60</f>
        <v>0</v>
      </c>
      <c r="AH60" s="60"/>
      <c r="AI60" s="122">
        <f>$G60*AH60</f>
        <v>0</v>
      </c>
      <c r="AJ60" s="123">
        <f>AH60/$BG$60</f>
        <v>0</v>
      </c>
      <c r="AK60" s="60"/>
      <c r="AL60" s="122">
        <f>$G60*AK60</f>
        <v>0</v>
      </c>
      <c r="AM60" s="123">
        <f>AK60/$BG$60</f>
        <v>0</v>
      </c>
      <c r="AN60" s="60"/>
      <c r="AO60" s="122">
        <f>$G60*AN60</f>
        <v>0</v>
      </c>
      <c r="AP60" s="123">
        <f>AN60/$BG$60</f>
        <v>0</v>
      </c>
      <c r="AQ60" s="60"/>
      <c r="AR60" s="122">
        <f>$G60*AQ60</f>
        <v>0</v>
      </c>
      <c r="AS60" s="123">
        <f>AQ60/$BG$60</f>
        <v>0</v>
      </c>
      <c r="AT60" s="60"/>
      <c r="AU60" s="122">
        <f>$G60*AT60</f>
        <v>0</v>
      </c>
      <c r="AV60" s="123">
        <f>AT60/$BG$60</f>
        <v>0</v>
      </c>
      <c r="AW60" s="60"/>
      <c r="AX60" s="122">
        <f>$G60*AW60</f>
        <v>0</v>
      </c>
      <c r="AY60" s="123">
        <f>AW60/$BG$60</f>
        <v>0</v>
      </c>
      <c r="AZ60" s="60"/>
      <c r="BA60" s="122">
        <f>$G60*AZ60</f>
        <v>0</v>
      </c>
      <c r="BB60" s="123">
        <f>AZ60/$BG$60</f>
        <v>0</v>
      </c>
      <c r="BC60" s="60"/>
      <c r="BD60" s="122">
        <f>$G60*BC60</f>
        <v>0</v>
      </c>
      <c r="BE60" s="123">
        <f>BC60/$BG$60</f>
        <v>0</v>
      </c>
      <c r="BG60" s="111">
        <v>4.8000000000000001E-2</v>
      </c>
    </row>
    <row r="61" spans="1:59" x14ac:dyDescent="0.25">
      <c r="A61" s="64" t="s">
        <v>194</v>
      </c>
      <c r="B61" s="73"/>
      <c r="C61" s="73" t="s">
        <v>49</v>
      </c>
      <c r="D61" s="38" t="s">
        <v>427</v>
      </c>
      <c r="E61" s="38" t="s">
        <v>500</v>
      </c>
      <c r="F61" s="10" t="s">
        <v>5</v>
      </c>
      <c r="G61" s="164">
        <f>CENA!G52</f>
        <v>0</v>
      </c>
      <c r="H61" s="121">
        <f t="shared" si="77"/>
        <v>0</v>
      </c>
      <c r="I61" s="121">
        <f t="shared" si="78"/>
        <v>0</v>
      </c>
      <c r="J61" s="60"/>
      <c r="K61" s="122">
        <f t="shared" ref="K61" si="81">$G61*J61</f>
        <v>0</v>
      </c>
      <c r="L61" s="123">
        <f>J61/$BG$61</f>
        <v>0</v>
      </c>
      <c r="M61" s="60"/>
      <c r="N61" s="122">
        <f t="shared" si="80"/>
        <v>0</v>
      </c>
      <c r="O61" s="123">
        <f>M61/$BG$61</f>
        <v>0</v>
      </c>
      <c r="P61" s="60"/>
      <c r="Q61" s="122">
        <f>$G61*P61</f>
        <v>0</v>
      </c>
      <c r="R61" s="123">
        <f>P61/$BG$61</f>
        <v>0</v>
      </c>
      <c r="S61" s="60"/>
      <c r="T61" s="122">
        <f>$G61*S61</f>
        <v>0</v>
      </c>
      <c r="U61" s="123">
        <f>S61/$BG$61</f>
        <v>0</v>
      </c>
      <c r="V61" s="60"/>
      <c r="W61" s="122">
        <f>$G61*V61</f>
        <v>0</v>
      </c>
      <c r="X61" s="123">
        <f>V61/$BG$61</f>
        <v>0</v>
      </c>
      <c r="Y61" s="60"/>
      <c r="Z61" s="122">
        <f>$G61*Y61</f>
        <v>0</v>
      </c>
      <c r="AA61" s="123">
        <f>Y61/$BG$61</f>
        <v>0</v>
      </c>
      <c r="AB61" s="60"/>
      <c r="AC61" s="122">
        <f>$G61*AB61</f>
        <v>0</v>
      </c>
      <c r="AD61" s="123">
        <f>AB61/$BG$61</f>
        <v>0</v>
      </c>
      <c r="AE61" s="60"/>
      <c r="AF61" s="122">
        <f>$G61*AE61</f>
        <v>0</v>
      </c>
      <c r="AG61" s="123">
        <f>AE61/$BG$61</f>
        <v>0</v>
      </c>
      <c r="AH61" s="60"/>
      <c r="AI61" s="122">
        <f>$G61*AH61</f>
        <v>0</v>
      </c>
      <c r="AJ61" s="123">
        <f>AH61/$BG$61</f>
        <v>0</v>
      </c>
      <c r="AK61" s="60"/>
      <c r="AL61" s="122">
        <f>$G61*AK61</f>
        <v>0</v>
      </c>
      <c r="AM61" s="123">
        <f>AK61/$BG$61</f>
        <v>0</v>
      </c>
      <c r="AN61" s="60"/>
      <c r="AO61" s="122">
        <f>$G61*AN61</f>
        <v>0</v>
      </c>
      <c r="AP61" s="123">
        <f>AN61/$BG$61</f>
        <v>0</v>
      </c>
      <c r="AQ61" s="60"/>
      <c r="AR61" s="122">
        <f>$G61*AQ61</f>
        <v>0</v>
      </c>
      <c r="AS61" s="123">
        <f>AQ61/$BG$61</f>
        <v>0</v>
      </c>
      <c r="AT61" s="60"/>
      <c r="AU61" s="122">
        <f>$G61*AT61</f>
        <v>0</v>
      </c>
      <c r="AV61" s="123">
        <f>AT61/$BG$61</f>
        <v>0</v>
      </c>
      <c r="AW61" s="60"/>
      <c r="AX61" s="122">
        <f>$G61*AW61</f>
        <v>0</v>
      </c>
      <c r="AY61" s="123">
        <f>AW61/$BG$61</f>
        <v>0</v>
      </c>
      <c r="AZ61" s="60"/>
      <c r="BA61" s="122">
        <f>$G61*AZ61</f>
        <v>0</v>
      </c>
      <c r="BB61" s="123">
        <f>AZ61/$BG$61</f>
        <v>0</v>
      </c>
      <c r="BC61" s="60"/>
      <c r="BD61" s="122">
        <f>$G61*BC61</f>
        <v>0</v>
      </c>
      <c r="BE61" s="123">
        <f>BC61/$BG$61</f>
        <v>0</v>
      </c>
      <c r="BG61" s="111">
        <v>6.7199999999999996E-2</v>
      </c>
    </row>
    <row r="62" spans="1:59" x14ac:dyDescent="0.25">
      <c r="A62" s="64" t="s">
        <v>195</v>
      </c>
      <c r="B62" s="73"/>
      <c r="C62" s="73" t="s">
        <v>50</v>
      </c>
      <c r="D62" s="38" t="s">
        <v>428</v>
      </c>
      <c r="E62" s="38" t="s">
        <v>501</v>
      </c>
      <c r="F62" s="10" t="s">
        <v>5</v>
      </c>
      <c r="G62" s="164">
        <f>CENA!G53</f>
        <v>0</v>
      </c>
      <c r="H62" s="121">
        <f t="shared" si="77"/>
        <v>6.5520000000000005</v>
      </c>
      <c r="I62" s="121">
        <f t="shared" si="78"/>
        <v>0</v>
      </c>
      <c r="J62" s="60"/>
      <c r="K62" s="122">
        <f t="shared" ref="K62" si="82">$G62*J62</f>
        <v>0</v>
      </c>
      <c r="L62" s="123">
        <f>J62/$BG$62</f>
        <v>0</v>
      </c>
      <c r="M62" s="60"/>
      <c r="N62" s="122">
        <f t="shared" si="80"/>
        <v>0</v>
      </c>
      <c r="O62" s="123">
        <f>M62/$BG$62</f>
        <v>0</v>
      </c>
      <c r="P62" s="60">
        <v>0</v>
      </c>
      <c r="Q62" s="122">
        <f>$G62*P62</f>
        <v>0</v>
      </c>
      <c r="R62" s="123">
        <f>P62/$BG$62</f>
        <v>0</v>
      </c>
      <c r="S62" s="60">
        <v>0</v>
      </c>
      <c r="T62" s="122">
        <f>$G62*S62</f>
        <v>0</v>
      </c>
      <c r="U62" s="123">
        <f>S62/$BG$62</f>
        <v>0</v>
      </c>
      <c r="V62" s="60">
        <v>1.248</v>
      </c>
      <c r="W62" s="122">
        <f>$G62*V62</f>
        <v>0</v>
      </c>
      <c r="X62" s="123">
        <f>V62/$BG$62</f>
        <v>15.918367346938776</v>
      </c>
      <c r="Y62" s="60"/>
      <c r="Z62" s="122">
        <f>$G62*Y62</f>
        <v>0</v>
      </c>
      <c r="AA62" s="123">
        <f>Y62/$BG$62</f>
        <v>0</v>
      </c>
      <c r="AB62" s="60">
        <v>0</v>
      </c>
      <c r="AC62" s="122">
        <f>$G62*AB62</f>
        <v>0</v>
      </c>
      <c r="AD62" s="123">
        <f>AB62/$BG$62</f>
        <v>0</v>
      </c>
      <c r="AE62" s="60">
        <v>1.248</v>
      </c>
      <c r="AF62" s="122">
        <f>$G62*AE62</f>
        <v>0</v>
      </c>
      <c r="AG62" s="123">
        <f>AE62/$BG$62</f>
        <v>15.918367346938776</v>
      </c>
      <c r="AH62" s="60">
        <v>0.624</v>
      </c>
      <c r="AI62" s="122">
        <f>$G62*AH62</f>
        <v>0</v>
      </c>
      <c r="AJ62" s="123">
        <f>AH62/$BG$62</f>
        <v>7.9591836734693882</v>
      </c>
      <c r="AK62" s="60">
        <v>0.93599999999999994</v>
      </c>
      <c r="AL62" s="122">
        <f>$G62*AK62</f>
        <v>0</v>
      </c>
      <c r="AM62" s="123">
        <f>AK62/$BG$62</f>
        <v>11.938775510204081</v>
      </c>
      <c r="AN62" s="60"/>
      <c r="AO62" s="122">
        <f>$G62*AN62</f>
        <v>0</v>
      </c>
      <c r="AP62" s="123">
        <f>AN62/$BG$62</f>
        <v>0</v>
      </c>
      <c r="AQ62" s="60">
        <v>0.78</v>
      </c>
      <c r="AR62" s="122">
        <f>$G62*AQ62</f>
        <v>0</v>
      </c>
      <c r="AS62" s="123">
        <f>AQ62/$BG$62</f>
        <v>9.9489795918367356</v>
      </c>
      <c r="AT62" s="60">
        <v>0.78</v>
      </c>
      <c r="AU62" s="122">
        <f>$G62*AT62</f>
        <v>0</v>
      </c>
      <c r="AV62" s="123">
        <f>AT62/$BG$62</f>
        <v>9.9489795918367356</v>
      </c>
      <c r="AW62" s="60">
        <v>0.93599999999999994</v>
      </c>
      <c r="AX62" s="122">
        <f>$G62*AW62</f>
        <v>0</v>
      </c>
      <c r="AY62" s="123">
        <f>AW62/$BG$62</f>
        <v>11.938775510204081</v>
      </c>
      <c r="AZ62" s="60"/>
      <c r="BA62" s="122">
        <f>$G62*AZ62</f>
        <v>0</v>
      </c>
      <c r="BB62" s="123">
        <f>AZ62/$BG$62</f>
        <v>0</v>
      </c>
      <c r="BC62" s="60"/>
      <c r="BD62" s="122">
        <f>$G62*BC62</f>
        <v>0</v>
      </c>
      <c r="BE62" s="123">
        <f>BC62/$BG$62</f>
        <v>0</v>
      </c>
      <c r="BF62" s="131"/>
      <c r="BG62" s="111">
        <v>7.8399999999999997E-2</v>
      </c>
    </row>
    <row r="63" spans="1:59" x14ac:dyDescent="0.25">
      <c r="A63" s="64" t="s">
        <v>196</v>
      </c>
      <c r="B63" s="125"/>
      <c r="C63" s="74" t="s">
        <v>33</v>
      </c>
      <c r="D63" s="34" t="s">
        <v>429</v>
      </c>
      <c r="E63" s="34" t="s">
        <v>502</v>
      </c>
      <c r="F63" s="14" t="s">
        <v>5</v>
      </c>
      <c r="G63" s="164">
        <f>CENA!G54</f>
        <v>0</v>
      </c>
      <c r="H63" s="121">
        <f t="shared" si="77"/>
        <v>0</v>
      </c>
      <c r="I63" s="121">
        <f t="shared" si="78"/>
        <v>0</v>
      </c>
      <c r="J63" s="60"/>
      <c r="K63" s="122">
        <f t="shared" ref="K63" si="83">$G63*J63</f>
        <v>0</v>
      </c>
      <c r="L63" s="123">
        <f>J63/$BG$63</f>
        <v>0</v>
      </c>
      <c r="M63" s="60"/>
      <c r="N63" s="122">
        <f t="shared" si="80"/>
        <v>0</v>
      </c>
      <c r="O63" s="123">
        <f>M63/$BG$63</f>
        <v>0</v>
      </c>
      <c r="P63" s="60"/>
      <c r="Q63" s="122">
        <f>$G63*P63</f>
        <v>0</v>
      </c>
      <c r="R63" s="123">
        <f>P63/$BG$63</f>
        <v>0</v>
      </c>
      <c r="S63" s="60"/>
      <c r="T63" s="122">
        <f>$G63*S63</f>
        <v>0</v>
      </c>
      <c r="U63" s="123">
        <f>S63/$BG$63</f>
        <v>0</v>
      </c>
      <c r="V63" s="60"/>
      <c r="W63" s="122">
        <f>$G63*V63</f>
        <v>0</v>
      </c>
      <c r="X63" s="123">
        <f>V63/$BG$63</f>
        <v>0</v>
      </c>
      <c r="Y63" s="60"/>
      <c r="Z63" s="122">
        <f>$G63*Y63</f>
        <v>0</v>
      </c>
      <c r="AA63" s="123">
        <f>Y63/$BG$63</f>
        <v>0</v>
      </c>
      <c r="AB63" s="60"/>
      <c r="AC63" s="122">
        <f>$G63*AB63</f>
        <v>0</v>
      </c>
      <c r="AD63" s="123">
        <f>AB63/$BG$63</f>
        <v>0</v>
      </c>
      <c r="AE63" s="60"/>
      <c r="AF63" s="122">
        <f>$G63*AE63</f>
        <v>0</v>
      </c>
      <c r="AG63" s="123">
        <f>AE63/$BG$63</f>
        <v>0</v>
      </c>
      <c r="AH63" s="60"/>
      <c r="AI63" s="122">
        <f>$G63*AH63</f>
        <v>0</v>
      </c>
      <c r="AJ63" s="123">
        <f>AH63/$BG$63</f>
        <v>0</v>
      </c>
      <c r="AK63" s="60"/>
      <c r="AL63" s="122">
        <f>$G63*AK63</f>
        <v>0</v>
      </c>
      <c r="AM63" s="123">
        <f>AK63/$BG$63</f>
        <v>0</v>
      </c>
      <c r="AN63" s="60"/>
      <c r="AO63" s="122">
        <f>$G63*AN63</f>
        <v>0</v>
      </c>
      <c r="AP63" s="123">
        <f>AN63/$BG$63</f>
        <v>0</v>
      </c>
      <c r="AQ63" s="60"/>
      <c r="AR63" s="122">
        <f>$G63*AQ63</f>
        <v>0</v>
      </c>
      <c r="AS63" s="123">
        <f>AQ63/$BG$63</f>
        <v>0</v>
      </c>
      <c r="AT63" s="60"/>
      <c r="AU63" s="122">
        <f>$G63*AT63</f>
        <v>0</v>
      </c>
      <c r="AV63" s="123">
        <f>AT63/$BG$63</f>
        <v>0</v>
      </c>
      <c r="AW63" s="60"/>
      <c r="AX63" s="122">
        <f>$G63*AW63</f>
        <v>0</v>
      </c>
      <c r="AY63" s="123">
        <f>AW63/$BG$63</f>
        <v>0</v>
      </c>
      <c r="AZ63" s="60"/>
      <c r="BA63" s="122">
        <f>$G63*AZ63</f>
        <v>0</v>
      </c>
      <c r="BB63" s="123">
        <f>AZ63/$BG$63</f>
        <v>0</v>
      </c>
      <c r="BC63" s="60"/>
      <c r="BD63" s="122">
        <f>$G63*BC63</f>
        <v>0</v>
      </c>
      <c r="BE63" s="123">
        <f>BC63/$BG$63</f>
        <v>0</v>
      </c>
      <c r="BF63" s="131"/>
      <c r="BG63" s="111">
        <v>0.18720000000000001</v>
      </c>
    </row>
    <row r="64" spans="1:59" ht="25.5" x14ac:dyDescent="0.25">
      <c r="A64" s="64" t="s">
        <v>197</v>
      </c>
      <c r="B64" s="72" t="s">
        <v>40</v>
      </c>
      <c r="C64" s="69">
        <v>8</v>
      </c>
      <c r="D64" s="37" t="s">
        <v>380</v>
      </c>
      <c r="E64" s="37" t="s">
        <v>503</v>
      </c>
      <c r="F64" s="10" t="s">
        <v>16</v>
      </c>
      <c r="G64" s="164" t="str">
        <f>CENA!G55</f>
        <v>/</v>
      </c>
      <c r="H64" s="121" t="s">
        <v>16</v>
      </c>
      <c r="I64" s="121" t="s">
        <v>16</v>
      </c>
      <c r="J64" s="60" t="s">
        <v>16</v>
      </c>
      <c r="K64" s="122" t="s">
        <v>16</v>
      </c>
      <c r="L64" s="123"/>
      <c r="M64" s="60" t="s">
        <v>16</v>
      </c>
      <c r="N64" s="122" t="s">
        <v>16</v>
      </c>
      <c r="O64" s="123"/>
      <c r="P64" s="60" t="s">
        <v>16</v>
      </c>
      <c r="Q64" s="122" t="s">
        <v>16</v>
      </c>
      <c r="R64" s="123"/>
      <c r="S64" s="60" t="s">
        <v>16</v>
      </c>
      <c r="T64" s="122" t="s">
        <v>16</v>
      </c>
      <c r="U64" s="123"/>
      <c r="V64" s="60" t="s">
        <v>16</v>
      </c>
      <c r="W64" s="122" t="s">
        <v>16</v>
      </c>
      <c r="X64" s="123"/>
      <c r="Y64" s="60" t="s">
        <v>16</v>
      </c>
      <c r="Z64" s="122" t="s">
        <v>16</v>
      </c>
      <c r="AA64" s="123"/>
      <c r="AB64" s="60" t="s">
        <v>16</v>
      </c>
      <c r="AC64" s="122" t="s">
        <v>16</v>
      </c>
      <c r="AD64" s="123"/>
      <c r="AE64" s="60" t="s">
        <v>16</v>
      </c>
      <c r="AF64" s="122" t="s">
        <v>16</v>
      </c>
      <c r="AG64" s="123"/>
      <c r="AH64" s="60" t="s">
        <v>16</v>
      </c>
      <c r="AI64" s="122" t="s">
        <v>16</v>
      </c>
      <c r="AJ64" s="123"/>
      <c r="AK64" s="60" t="s">
        <v>16</v>
      </c>
      <c r="AL64" s="122" t="s">
        <v>16</v>
      </c>
      <c r="AM64" s="123"/>
      <c r="AN64" s="60" t="s">
        <v>16</v>
      </c>
      <c r="AO64" s="122" t="s">
        <v>16</v>
      </c>
      <c r="AP64" s="123"/>
      <c r="AQ64" s="60" t="s">
        <v>16</v>
      </c>
      <c r="AR64" s="122" t="s">
        <v>16</v>
      </c>
      <c r="AS64" s="123"/>
      <c r="AT64" s="60" t="s">
        <v>16</v>
      </c>
      <c r="AU64" s="122" t="s">
        <v>16</v>
      </c>
      <c r="AV64" s="123"/>
      <c r="AW64" s="60" t="s">
        <v>16</v>
      </c>
      <c r="AX64" s="122" t="s">
        <v>16</v>
      </c>
      <c r="AY64" s="123"/>
      <c r="AZ64" s="60" t="s">
        <v>16</v>
      </c>
      <c r="BA64" s="122" t="s">
        <v>16</v>
      </c>
      <c r="BB64" s="123"/>
      <c r="BC64" s="60" t="s">
        <v>16</v>
      </c>
      <c r="BD64" s="122" t="s">
        <v>16</v>
      </c>
      <c r="BE64" s="123"/>
      <c r="BF64" s="131"/>
      <c r="BG64" s="111" t="s">
        <v>16</v>
      </c>
    </row>
    <row r="65" spans="1:59" x14ac:dyDescent="0.25">
      <c r="A65" s="64" t="s">
        <v>198</v>
      </c>
      <c r="B65" s="73"/>
      <c r="C65" s="73" t="s">
        <v>22</v>
      </c>
      <c r="D65" s="38" t="s">
        <v>100</v>
      </c>
      <c r="E65" s="38" t="s">
        <v>499</v>
      </c>
      <c r="F65" s="10" t="s">
        <v>5</v>
      </c>
      <c r="G65" s="164">
        <f>CENA!G56</f>
        <v>0</v>
      </c>
      <c r="H65" s="121">
        <f t="shared" ref="H65:H78" si="84">J65+M65+P65+S65+V65+Y65+AB65+AE65+AH65+AK65+AN65+AQ65+AZ65+AW65+AT65+BC65</f>
        <v>35.567999999999998</v>
      </c>
      <c r="I65" s="121">
        <f t="shared" ref="I65:I78" si="85">G65*H65</f>
        <v>0</v>
      </c>
      <c r="J65" s="60">
        <v>0.72</v>
      </c>
      <c r="K65" s="122">
        <f t="shared" ref="K65" si="86">$G65*J65</f>
        <v>0</v>
      </c>
      <c r="L65" s="123">
        <f>J65/$BG$65</f>
        <v>10</v>
      </c>
      <c r="M65" s="60"/>
      <c r="N65" s="122">
        <f t="shared" ref="N65:N78" si="87">$G65*M65</f>
        <v>0</v>
      </c>
      <c r="O65" s="123">
        <f>M65/$BG$65</f>
        <v>0</v>
      </c>
      <c r="P65" s="60">
        <v>0</v>
      </c>
      <c r="Q65" s="122">
        <f t="shared" ref="Q65:Q78" si="88">$G65*P65</f>
        <v>0</v>
      </c>
      <c r="R65" s="123">
        <f>P65/$BG$65</f>
        <v>0</v>
      </c>
      <c r="S65" s="60">
        <v>0</v>
      </c>
      <c r="T65" s="122">
        <f t="shared" ref="T65:T78" si="89">$G65*S65</f>
        <v>0</v>
      </c>
      <c r="U65" s="123">
        <f>S65/$BG$65</f>
        <v>0</v>
      </c>
      <c r="V65" s="60">
        <v>5.76</v>
      </c>
      <c r="W65" s="122">
        <f t="shared" ref="W65:W78" si="90">$G65*V65</f>
        <v>0</v>
      </c>
      <c r="X65" s="123">
        <f>V65/$BG$65</f>
        <v>80</v>
      </c>
      <c r="Y65" s="60">
        <v>1.44</v>
      </c>
      <c r="Z65" s="122">
        <f t="shared" ref="Z65:Z78" si="91">$G65*Y65</f>
        <v>0</v>
      </c>
      <c r="AA65" s="123">
        <f>Y65/$BG$65</f>
        <v>20</v>
      </c>
      <c r="AB65" s="60">
        <v>0</v>
      </c>
      <c r="AC65" s="122">
        <f t="shared" ref="AC65:AC78" si="92">$G65*AB65</f>
        <v>0</v>
      </c>
      <c r="AD65" s="123">
        <f>AB65/$BG$65</f>
        <v>0</v>
      </c>
      <c r="AE65" s="60">
        <v>5.6159999999999997</v>
      </c>
      <c r="AF65" s="122">
        <f t="shared" ref="AF65:AF78" si="93">$G65*AE65</f>
        <v>0</v>
      </c>
      <c r="AG65" s="123">
        <f>AE65/$BG$65</f>
        <v>78</v>
      </c>
      <c r="AH65" s="60">
        <v>2.448</v>
      </c>
      <c r="AI65" s="122">
        <f t="shared" ref="AI65:AI78" si="94">$G65*AH65</f>
        <v>0</v>
      </c>
      <c r="AJ65" s="123">
        <f>AH65/$BG$65</f>
        <v>34</v>
      </c>
      <c r="AK65" s="60">
        <v>3.8879999999999999</v>
      </c>
      <c r="AL65" s="122">
        <f t="shared" ref="AL65:AL78" si="95">$G65*AK65</f>
        <v>0</v>
      </c>
      <c r="AM65" s="123">
        <f>AK65/$BG$65</f>
        <v>54</v>
      </c>
      <c r="AN65" s="60">
        <v>4.7519999999999998</v>
      </c>
      <c r="AO65" s="122">
        <f t="shared" ref="AO65:AO78" si="96">$G65*AN65</f>
        <v>0</v>
      </c>
      <c r="AP65" s="123">
        <f>AN65/$BG$65</f>
        <v>66</v>
      </c>
      <c r="AQ65" s="60">
        <v>3.1679999999999997</v>
      </c>
      <c r="AR65" s="122">
        <f t="shared" ref="AR65:AR78" si="97">$G65*AQ65</f>
        <v>0</v>
      </c>
      <c r="AS65" s="123">
        <f>AQ65/$BG$65</f>
        <v>44</v>
      </c>
      <c r="AT65" s="60">
        <v>3.5999999999999996</v>
      </c>
      <c r="AU65" s="122">
        <f t="shared" ref="AU65:AU78" si="98">$G65*AT65</f>
        <v>0</v>
      </c>
      <c r="AV65" s="123">
        <f>AT65/$BG$65</f>
        <v>50</v>
      </c>
      <c r="AW65" s="60">
        <v>4.1759999999999993</v>
      </c>
      <c r="AX65" s="122">
        <f t="shared" ref="AX65:AX78" si="99">$G65*AW65</f>
        <v>0</v>
      </c>
      <c r="AY65" s="123">
        <f>AW65/$BG$65</f>
        <v>57.999999999999993</v>
      </c>
      <c r="AZ65" s="60"/>
      <c r="BA65" s="122">
        <f t="shared" ref="BA65:BA78" si="100">$G65*AZ65</f>
        <v>0</v>
      </c>
      <c r="BB65" s="123">
        <f>AZ65/$BG$65</f>
        <v>0</v>
      </c>
      <c r="BC65" s="60"/>
      <c r="BD65" s="122">
        <f t="shared" ref="BD65:BD78" si="101">$G65*BC65</f>
        <v>0</v>
      </c>
      <c r="BE65" s="123">
        <f>BC65/$BG$65</f>
        <v>0</v>
      </c>
      <c r="BF65" s="131"/>
      <c r="BG65" s="111">
        <v>7.1999999999999995E-2</v>
      </c>
    </row>
    <row r="66" spans="1:59" x14ac:dyDescent="0.25">
      <c r="A66" s="64" t="s">
        <v>199</v>
      </c>
      <c r="B66" s="73"/>
      <c r="C66" s="73" t="s">
        <v>49</v>
      </c>
      <c r="D66" s="38" t="s">
        <v>427</v>
      </c>
      <c r="E66" s="38" t="s">
        <v>500</v>
      </c>
      <c r="F66" s="10" t="s">
        <v>5</v>
      </c>
      <c r="G66" s="164">
        <f>CENA!G57</f>
        <v>0</v>
      </c>
      <c r="H66" s="121">
        <f t="shared" si="84"/>
        <v>0</v>
      </c>
      <c r="I66" s="121">
        <f t="shared" si="85"/>
        <v>0</v>
      </c>
      <c r="J66" s="60"/>
      <c r="K66" s="122">
        <f t="shared" ref="K66" si="102">$G66*J66</f>
        <v>0</v>
      </c>
      <c r="L66" s="123">
        <f>J66/$BG$66</f>
        <v>0</v>
      </c>
      <c r="M66" s="60"/>
      <c r="N66" s="122">
        <f t="shared" si="87"/>
        <v>0</v>
      </c>
      <c r="O66" s="123">
        <f>M66/$BG$66</f>
        <v>0</v>
      </c>
      <c r="P66" s="60"/>
      <c r="Q66" s="122">
        <f t="shared" si="88"/>
        <v>0</v>
      </c>
      <c r="R66" s="123">
        <f>P66/$BG$66</f>
        <v>0</v>
      </c>
      <c r="S66" s="60"/>
      <c r="T66" s="122">
        <f t="shared" si="89"/>
        <v>0</v>
      </c>
      <c r="U66" s="123">
        <f>S66/$BG$66</f>
        <v>0</v>
      </c>
      <c r="V66" s="60"/>
      <c r="W66" s="122">
        <f t="shared" si="90"/>
        <v>0</v>
      </c>
      <c r="X66" s="123">
        <f>V66/$BG$66</f>
        <v>0</v>
      </c>
      <c r="Y66" s="60"/>
      <c r="Z66" s="122">
        <f t="shared" si="91"/>
        <v>0</v>
      </c>
      <c r="AA66" s="123">
        <f>Y66/$BG$66</f>
        <v>0</v>
      </c>
      <c r="AB66" s="60"/>
      <c r="AC66" s="122">
        <f t="shared" si="92"/>
        <v>0</v>
      </c>
      <c r="AD66" s="123">
        <f>AB66/$BG$66</f>
        <v>0</v>
      </c>
      <c r="AE66" s="60"/>
      <c r="AF66" s="122">
        <f t="shared" si="93"/>
        <v>0</v>
      </c>
      <c r="AG66" s="123">
        <f>AE66/$BG$66</f>
        <v>0</v>
      </c>
      <c r="AH66" s="60"/>
      <c r="AI66" s="122">
        <f t="shared" si="94"/>
        <v>0</v>
      </c>
      <c r="AJ66" s="123">
        <f>AH66/$BG$66</f>
        <v>0</v>
      </c>
      <c r="AK66" s="60"/>
      <c r="AL66" s="122">
        <f t="shared" si="95"/>
        <v>0</v>
      </c>
      <c r="AM66" s="123">
        <f>AK66/$BG$66</f>
        <v>0</v>
      </c>
      <c r="AN66" s="60"/>
      <c r="AO66" s="122">
        <f t="shared" si="96"/>
        <v>0</v>
      </c>
      <c r="AP66" s="123">
        <f>AN66/$BG$66</f>
        <v>0</v>
      </c>
      <c r="AQ66" s="60"/>
      <c r="AR66" s="122">
        <f t="shared" si="97"/>
        <v>0</v>
      </c>
      <c r="AS66" s="123">
        <f>AQ66/$BG$66</f>
        <v>0</v>
      </c>
      <c r="AT66" s="60"/>
      <c r="AU66" s="122">
        <f t="shared" si="98"/>
        <v>0</v>
      </c>
      <c r="AV66" s="123">
        <f>AT66/$BG$66</f>
        <v>0</v>
      </c>
      <c r="AW66" s="60"/>
      <c r="AX66" s="122">
        <f t="shared" si="99"/>
        <v>0</v>
      </c>
      <c r="AY66" s="123">
        <f>AW66/$BG$66</f>
        <v>0</v>
      </c>
      <c r="AZ66" s="60"/>
      <c r="BA66" s="122">
        <f t="shared" si="100"/>
        <v>0</v>
      </c>
      <c r="BB66" s="123">
        <f>AZ66/$BG$66</f>
        <v>0</v>
      </c>
      <c r="BC66" s="60"/>
      <c r="BD66" s="122">
        <f t="shared" si="101"/>
        <v>0</v>
      </c>
      <c r="BE66" s="123">
        <f>BC66/$BG$66</f>
        <v>0</v>
      </c>
      <c r="BF66" s="131"/>
      <c r="BG66" s="114">
        <v>0.1008</v>
      </c>
    </row>
    <row r="67" spans="1:59" x14ac:dyDescent="0.25">
      <c r="A67" s="64" t="s">
        <v>200</v>
      </c>
      <c r="B67" s="73"/>
      <c r="C67" s="73" t="s">
        <v>50</v>
      </c>
      <c r="D67" s="38" t="s">
        <v>428</v>
      </c>
      <c r="E67" s="38" t="s">
        <v>501</v>
      </c>
      <c r="F67" s="10" t="s">
        <v>5</v>
      </c>
      <c r="G67" s="164">
        <f>CENA!G58</f>
        <v>0</v>
      </c>
      <c r="H67" s="121">
        <f t="shared" si="84"/>
        <v>6.0840000000000005</v>
      </c>
      <c r="I67" s="121">
        <f t="shared" si="85"/>
        <v>0</v>
      </c>
      <c r="J67" s="60"/>
      <c r="K67" s="122">
        <f t="shared" ref="K67" si="103">$G67*J67</f>
        <v>0</v>
      </c>
      <c r="L67" s="123">
        <f>J67/$BG$67</f>
        <v>0</v>
      </c>
      <c r="M67" s="60"/>
      <c r="N67" s="122">
        <f t="shared" si="87"/>
        <v>0</v>
      </c>
      <c r="O67" s="123">
        <f>M67/$BG$67</f>
        <v>0</v>
      </c>
      <c r="P67" s="60">
        <v>0</v>
      </c>
      <c r="Q67" s="122">
        <f t="shared" si="88"/>
        <v>0</v>
      </c>
      <c r="R67" s="123">
        <f>P67/$BG$67</f>
        <v>0</v>
      </c>
      <c r="S67" s="60">
        <v>0</v>
      </c>
      <c r="T67" s="122">
        <f t="shared" si="89"/>
        <v>0</v>
      </c>
      <c r="U67" s="123">
        <f>S67/$BG$67</f>
        <v>0</v>
      </c>
      <c r="V67" s="60">
        <v>0.93600000000000005</v>
      </c>
      <c r="W67" s="122">
        <f t="shared" si="90"/>
        <v>0</v>
      </c>
      <c r="X67" s="123">
        <f>V67/$BG$67</f>
        <v>7.9591836734693882</v>
      </c>
      <c r="Y67" s="60"/>
      <c r="Z67" s="122">
        <f t="shared" si="91"/>
        <v>0</v>
      </c>
      <c r="AA67" s="123">
        <f>Y67/$BG$67</f>
        <v>0</v>
      </c>
      <c r="AB67" s="60">
        <v>0</v>
      </c>
      <c r="AC67" s="122">
        <f t="shared" si="92"/>
        <v>0</v>
      </c>
      <c r="AD67" s="123">
        <f>AB67/$BG$67</f>
        <v>0</v>
      </c>
      <c r="AE67" s="60">
        <v>0.93600000000000005</v>
      </c>
      <c r="AF67" s="122">
        <f t="shared" si="93"/>
        <v>0</v>
      </c>
      <c r="AG67" s="123">
        <f>AE67/$BG$67</f>
        <v>7.9591836734693882</v>
      </c>
      <c r="AH67" s="60">
        <v>0.46800000000000003</v>
      </c>
      <c r="AI67" s="122">
        <f t="shared" si="94"/>
        <v>0</v>
      </c>
      <c r="AJ67" s="123">
        <f>AH67/$BG$67</f>
        <v>3.9795918367346941</v>
      </c>
      <c r="AK67" s="60">
        <v>0.70200000000000007</v>
      </c>
      <c r="AL67" s="122">
        <f t="shared" si="95"/>
        <v>0</v>
      </c>
      <c r="AM67" s="123">
        <f>AK67/$BG$67</f>
        <v>5.9693877551020416</v>
      </c>
      <c r="AN67" s="60">
        <v>0.93600000000000005</v>
      </c>
      <c r="AO67" s="122">
        <f t="shared" si="96"/>
        <v>0</v>
      </c>
      <c r="AP67" s="123">
        <f>AN67/$BG$67</f>
        <v>7.9591836734693882</v>
      </c>
      <c r="AQ67" s="60">
        <v>0.70200000000000007</v>
      </c>
      <c r="AR67" s="122">
        <f t="shared" si="97"/>
        <v>0</v>
      </c>
      <c r="AS67" s="123">
        <f>AQ67/$BG$67</f>
        <v>5.9693877551020416</v>
      </c>
      <c r="AT67" s="60">
        <v>0.70200000000000007</v>
      </c>
      <c r="AU67" s="122">
        <f t="shared" si="98"/>
        <v>0</v>
      </c>
      <c r="AV67" s="123">
        <f>AT67/$BG$67</f>
        <v>5.9693877551020416</v>
      </c>
      <c r="AW67" s="60">
        <v>0.70200000000000007</v>
      </c>
      <c r="AX67" s="122">
        <f t="shared" si="99"/>
        <v>0</v>
      </c>
      <c r="AY67" s="123">
        <f>AW67/$BG$67</f>
        <v>5.9693877551020416</v>
      </c>
      <c r="AZ67" s="60"/>
      <c r="BA67" s="122">
        <f t="shared" si="100"/>
        <v>0</v>
      </c>
      <c r="BB67" s="123">
        <f>AZ67/$BG$67</f>
        <v>0</v>
      </c>
      <c r="BC67" s="60"/>
      <c r="BD67" s="122">
        <f t="shared" si="101"/>
        <v>0</v>
      </c>
      <c r="BE67" s="123">
        <f>BC67/$BG$67</f>
        <v>0</v>
      </c>
      <c r="BF67" s="131"/>
      <c r="BG67" s="111">
        <v>0.1176</v>
      </c>
    </row>
    <row r="68" spans="1:59" x14ac:dyDescent="0.25">
      <c r="A68" s="64" t="s">
        <v>201</v>
      </c>
      <c r="B68" s="73"/>
      <c r="C68" s="73" t="s">
        <v>23</v>
      </c>
      <c r="D68" s="38" t="s">
        <v>431</v>
      </c>
      <c r="E68" s="38" t="s">
        <v>504</v>
      </c>
      <c r="F68" s="10" t="s">
        <v>5</v>
      </c>
      <c r="G68" s="164">
        <f>CENA!G59</f>
        <v>0</v>
      </c>
      <c r="H68" s="121">
        <f t="shared" si="84"/>
        <v>6.9680000000000009</v>
      </c>
      <c r="I68" s="121">
        <f t="shared" si="85"/>
        <v>0</v>
      </c>
      <c r="J68" s="60"/>
      <c r="K68" s="122">
        <f t="shared" ref="K68" si="104">$G68*J68</f>
        <v>0</v>
      </c>
      <c r="L68" s="123">
        <f>J68/$BG$68</f>
        <v>0</v>
      </c>
      <c r="M68" s="60"/>
      <c r="N68" s="122">
        <f t="shared" si="87"/>
        <v>0</v>
      </c>
      <c r="O68" s="123">
        <f>M68/$BG$68</f>
        <v>0</v>
      </c>
      <c r="P68" s="60">
        <v>0</v>
      </c>
      <c r="Q68" s="122">
        <f t="shared" si="88"/>
        <v>0</v>
      </c>
      <c r="R68" s="123">
        <f>P68/$BG$68</f>
        <v>0</v>
      </c>
      <c r="S68" s="60">
        <v>0</v>
      </c>
      <c r="T68" s="122">
        <f t="shared" si="89"/>
        <v>0</v>
      </c>
      <c r="U68" s="123">
        <f>S68/$BG$68</f>
        <v>0</v>
      </c>
      <c r="V68" s="60">
        <v>1.0720000000000001</v>
      </c>
      <c r="W68" s="122">
        <f t="shared" si="90"/>
        <v>0</v>
      </c>
      <c r="X68" s="123">
        <f>V68/$BG$68</f>
        <v>7.9761904761904772</v>
      </c>
      <c r="Y68" s="60"/>
      <c r="Z68" s="122">
        <f t="shared" si="91"/>
        <v>0</v>
      </c>
      <c r="AA68" s="123">
        <f>Y68/$BG$68</f>
        <v>0</v>
      </c>
      <c r="AB68" s="60">
        <v>0</v>
      </c>
      <c r="AC68" s="122">
        <f t="shared" si="92"/>
        <v>0</v>
      </c>
      <c r="AD68" s="123">
        <f>AB68/$BG$68</f>
        <v>0</v>
      </c>
      <c r="AE68" s="60">
        <v>1.0720000000000001</v>
      </c>
      <c r="AF68" s="122">
        <f t="shared" si="93"/>
        <v>0</v>
      </c>
      <c r="AG68" s="123">
        <f>AE68/$BG$68</f>
        <v>7.9761904761904772</v>
      </c>
      <c r="AH68" s="60">
        <v>0.53600000000000003</v>
      </c>
      <c r="AI68" s="122">
        <f t="shared" si="94"/>
        <v>0</v>
      </c>
      <c r="AJ68" s="123">
        <f>AH68/$BG$68</f>
        <v>3.9880952380952386</v>
      </c>
      <c r="AK68" s="60">
        <v>0.80400000000000005</v>
      </c>
      <c r="AL68" s="122">
        <f t="shared" si="95"/>
        <v>0</v>
      </c>
      <c r="AM68" s="123">
        <f>AK68/$BG$68</f>
        <v>5.9821428571428577</v>
      </c>
      <c r="AN68" s="60">
        <v>1.0720000000000001</v>
      </c>
      <c r="AO68" s="122">
        <f t="shared" si="96"/>
        <v>0</v>
      </c>
      <c r="AP68" s="123">
        <f>AN68/$BG$68</f>
        <v>7.9761904761904772</v>
      </c>
      <c r="AQ68" s="60">
        <v>0.80400000000000005</v>
      </c>
      <c r="AR68" s="122">
        <f t="shared" si="97"/>
        <v>0</v>
      </c>
      <c r="AS68" s="123">
        <f>AQ68/$BG$68</f>
        <v>5.9821428571428577</v>
      </c>
      <c r="AT68" s="60">
        <v>0.80400000000000005</v>
      </c>
      <c r="AU68" s="122">
        <f t="shared" si="98"/>
        <v>0</v>
      </c>
      <c r="AV68" s="123">
        <f>AT68/$BG$68</f>
        <v>5.9821428571428577</v>
      </c>
      <c r="AW68" s="60">
        <v>0.80400000000000005</v>
      </c>
      <c r="AX68" s="122">
        <f t="shared" si="99"/>
        <v>0</v>
      </c>
      <c r="AY68" s="123">
        <f>AW68/$BG$68</f>
        <v>5.9821428571428577</v>
      </c>
      <c r="AZ68" s="60"/>
      <c r="BA68" s="122">
        <f t="shared" si="100"/>
        <v>0</v>
      </c>
      <c r="BB68" s="123">
        <f>AZ68/$BG$68</f>
        <v>0</v>
      </c>
      <c r="BC68" s="60"/>
      <c r="BD68" s="122">
        <f t="shared" si="101"/>
        <v>0</v>
      </c>
      <c r="BE68" s="123">
        <f>BC68/$BG$68</f>
        <v>0</v>
      </c>
      <c r="BF68" s="131"/>
      <c r="BG68" s="111">
        <v>0.13439999999999999</v>
      </c>
    </row>
    <row r="69" spans="1:59" x14ac:dyDescent="0.25">
      <c r="A69" s="64" t="s">
        <v>202</v>
      </c>
      <c r="B69" s="73"/>
      <c r="C69" s="73" t="s">
        <v>52</v>
      </c>
      <c r="D69" s="38" t="s">
        <v>432</v>
      </c>
      <c r="E69" s="38" t="s">
        <v>505</v>
      </c>
      <c r="F69" s="10" t="s">
        <v>5</v>
      </c>
      <c r="G69" s="164">
        <f>CENA!G60</f>
        <v>0</v>
      </c>
      <c r="H69" s="121">
        <f t="shared" si="84"/>
        <v>5.9999999999999991</v>
      </c>
      <c r="I69" s="121">
        <f t="shared" si="85"/>
        <v>0</v>
      </c>
      <c r="J69" s="60"/>
      <c r="K69" s="122">
        <f t="shared" ref="K69" si="105">$G69*J69</f>
        <v>0</v>
      </c>
      <c r="L69" s="123">
        <f>J69/$BG$69</f>
        <v>0</v>
      </c>
      <c r="M69" s="60"/>
      <c r="N69" s="122">
        <f t="shared" si="87"/>
        <v>0</v>
      </c>
      <c r="O69" s="123">
        <f>M69/$BG$69</f>
        <v>0</v>
      </c>
      <c r="P69" s="60">
        <v>0</v>
      </c>
      <c r="Q69" s="122">
        <f t="shared" si="88"/>
        <v>0</v>
      </c>
      <c r="R69" s="123">
        <f>P69/$BG$69</f>
        <v>0</v>
      </c>
      <c r="S69" s="60">
        <v>0</v>
      </c>
      <c r="T69" s="122">
        <f t="shared" si="89"/>
        <v>0</v>
      </c>
      <c r="U69" s="123">
        <f>S69/$BG$69</f>
        <v>0</v>
      </c>
      <c r="V69" s="60">
        <v>0.96</v>
      </c>
      <c r="W69" s="122">
        <f t="shared" si="90"/>
        <v>0</v>
      </c>
      <c r="X69" s="123">
        <f>V69/$BG$69</f>
        <v>16</v>
      </c>
      <c r="Y69" s="60"/>
      <c r="Z69" s="122">
        <f t="shared" si="91"/>
        <v>0</v>
      </c>
      <c r="AA69" s="123">
        <f>Y69/$BG$69</f>
        <v>0</v>
      </c>
      <c r="AB69" s="60">
        <v>0</v>
      </c>
      <c r="AC69" s="122">
        <f t="shared" si="92"/>
        <v>0</v>
      </c>
      <c r="AD69" s="123">
        <f>AB69/$BG$69</f>
        <v>0</v>
      </c>
      <c r="AE69" s="60">
        <v>0.96</v>
      </c>
      <c r="AF69" s="122">
        <f t="shared" si="93"/>
        <v>0</v>
      </c>
      <c r="AG69" s="123">
        <f>AE69/$BG$69</f>
        <v>16</v>
      </c>
      <c r="AH69" s="60">
        <v>0.48</v>
      </c>
      <c r="AI69" s="122">
        <f t="shared" si="94"/>
        <v>0</v>
      </c>
      <c r="AJ69" s="123">
        <f>AH69/$BG$69</f>
        <v>8</v>
      </c>
      <c r="AK69" s="60">
        <v>0.72</v>
      </c>
      <c r="AL69" s="122">
        <f t="shared" si="95"/>
        <v>0</v>
      </c>
      <c r="AM69" s="123">
        <f>AK69/$BG$69</f>
        <v>12</v>
      </c>
      <c r="AN69" s="60">
        <v>0.96</v>
      </c>
      <c r="AO69" s="122">
        <f t="shared" si="96"/>
        <v>0</v>
      </c>
      <c r="AP69" s="123">
        <f>AN69/$BG$69</f>
        <v>16</v>
      </c>
      <c r="AQ69" s="60">
        <v>0.6</v>
      </c>
      <c r="AR69" s="122">
        <f t="shared" si="97"/>
        <v>0</v>
      </c>
      <c r="AS69" s="123">
        <f>AQ69/$BG$69</f>
        <v>10</v>
      </c>
      <c r="AT69" s="60">
        <v>0.6</v>
      </c>
      <c r="AU69" s="122">
        <f t="shared" si="98"/>
        <v>0</v>
      </c>
      <c r="AV69" s="123">
        <f>AT69/$BG$69</f>
        <v>10</v>
      </c>
      <c r="AW69" s="60">
        <v>0.72</v>
      </c>
      <c r="AX69" s="122">
        <f t="shared" si="99"/>
        <v>0</v>
      </c>
      <c r="AY69" s="123">
        <f>AW69/$BG$69</f>
        <v>12</v>
      </c>
      <c r="AZ69" s="60"/>
      <c r="BA69" s="122">
        <f t="shared" si="100"/>
        <v>0</v>
      </c>
      <c r="BB69" s="123">
        <f>AZ69/$BG$69</f>
        <v>0</v>
      </c>
      <c r="BC69" s="60"/>
      <c r="BD69" s="122">
        <f t="shared" si="101"/>
        <v>0</v>
      </c>
      <c r="BE69" s="123">
        <f>BC69/$BG$69</f>
        <v>0</v>
      </c>
      <c r="BF69" s="131"/>
      <c r="BG69" s="111">
        <v>0.06</v>
      </c>
    </row>
    <row r="70" spans="1:59" x14ac:dyDescent="0.25">
      <c r="A70" s="64" t="s">
        <v>203</v>
      </c>
      <c r="B70" s="73"/>
      <c r="C70" s="73" t="s">
        <v>24</v>
      </c>
      <c r="D70" s="38" t="s">
        <v>433</v>
      </c>
      <c r="E70" s="38" t="s">
        <v>506</v>
      </c>
      <c r="F70" s="10" t="s">
        <v>5</v>
      </c>
      <c r="G70" s="164">
        <f>CENA!G61</f>
        <v>0</v>
      </c>
      <c r="H70" s="121">
        <f t="shared" si="84"/>
        <v>4.2999999999999989</v>
      </c>
      <c r="I70" s="121">
        <f t="shared" si="85"/>
        <v>0</v>
      </c>
      <c r="J70" s="60"/>
      <c r="K70" s="122">
        <f t="shared" ref="K70" si="106">$G70*J70</f>
        <v>0</v>
      </c>
      <c r="L70" s="123">
        <f>J70/$BG$70</f>
        <v>0</v>
      </c>
      <c r="M70" s="60"/>
      <c r="N70" s="122">
        <f t="shared" si="87"/>
        <v>0</v>
      </c>
      <c r="O70" s="123">
        <f>M70/$BG$70</f>
        <v>0</v>
      </c>
      <c r="P70" s="60">
        <v>0</v>
      </c>
      <c r="Q70" s="122">
        <f t="shared" si="88"/>
        <v>0</v>
      </c>
      <c r="R70" s="123">
        <f>P70/$BG$70</f>
        <v>0</v>
      </c>
      <c r="S70" s="60">
        <v>0</v>
      </c>
      <c r="T70" s="122">
        <f t="shared" si="89"/>
        <v>0</v>
      </c>
      <c r="U70" s="123">
        <f>S70/$BG$70</f>
        <v>0</v>
      </c>
      <c r="V70" s="60">
        <v>0.68799999999999994</v>
      </c>
      <c r="W70" s="122">
        <f t="shared" si="90"/>
        <v>0</v>
      </c>
      <c r="X70" s="123">
        <f>V70/$BG$70</f>
        <v>15.925925925925924</v>
      </c>
      <c r="Y70" s="60"/>
      <c r="Z70" s="122">
        <f t="shared" si="91"/>
        <v>0</v>
      </c>
      <c r="AA70" s="123">
        <f>Y70/$BG$70</f>
        <v>0</v>
      </c>
      <c r="AB70" s="60">
        <v>0</v>
      </c>
      <c r="AC70" s="122">
        <f t="shared" si="92"/>
        <v>0</v>
      </c>
      <c r="AD70" s="123">
        <f>AB70/$BG$70</f>
        <v>0</v>
      </c>
      <c r="AE70" s="60">
        <v>0.68799999999999994</v>
      </c>
      <c r="AF70" s="122">
        <f t="shared" si="93"/>
        <v>0</v>
      </c>
      <c r="AG70" s="123">
        <f>AE70/$BG$70</f>
        <v>15.925925925925924</v>
      </c>
      <c r="AH70" s="60">
        <v>0.34399999999999997</v>
      </c>
      <c r="AI70" s="122">
        <f t="shared" si="94"/>
        <v>0</v>
      </c>
      <c r="AJ70" s="123">
        <f>AH70/$BG$70</f>
        <v>7.9629629629629619</v>
      </c>
      <c r="AK70" s="60">
        <v>0.51600000000000001</v>
      </c>
      <c r="AL70" s="122">
        <f t="shared" si="95"/>
        <v>0</v>
      </c>
      <c r="AM70" s="123">
        <f>AK70/$BG$70</f>
        <v>11.944444444444445</v>
      </c>
      <c r="AN70" s="60">
        <v>0.68799999999999994</v>
      </c>
      <c r="AO70" s="122">
        <f t="shared" si="96"/>
        <v>0</v>
      </c>
      <c r="AP70" s="123">
        <f>AN70/$BG$70</f>
        <v>15.925925925925924</v>
      </c>
      <c r="AQ70" s="60">
        <v>0.42999999999999994</v>
      </c>
      <c r="AR70" s="122">
        <f t="shared" si="97"/>
        <v>0</v>
      </c>
      <c r="AS70" s="123">
        <f>AQ70/$BG$70</f>
        <v>9.9537037037037024</v>
      </c>
      <c r="AT70" s="60">
        <v>0.42999999999999994</v>
      </c>
      <c r="AU70" s="122">
        <f t="shared" si="98"/>
        <v>0</v>
      </c>
      <c r="AV70" s="123">
        <f>AT70/$BG$70</f>
        <v>9.9537037037037024</v>
      </c>
      <c r="AW70" s="60">
        <v>0.51600000000000001</v>
      </c>
      <c r="AX70" s="122">
        <f t="shared" si="99"/>
        <v>0</v>
      </c>
      <c r="AY70" s="123">
        <f>AW70/$BG$70</f>
        <v>11.944444444444445</v>
      </c>
      <c r="AZ70" s="60"/>
      <c r="BA70" s="122">
        <f t="shared" si="100"/>
        <v>0</v>
      </c>
      <c r="BB70" s="123">
        <f>AZ70/$BG$70</f>
        <v>0</v>
      </c>
      <c r="BC70" s="60"/>
      <c r="BD70" s="122">
        <f t="shared" si="101"/>
        <v>0</v>
      </c>
      <c r="BE70" s="123">
        <f>BC70/$BG$70</f>
        <v>0</v>
      </c>
      <c r="BF70" s="131"/>
      <c r="BG70" s="111">
        <v>4.3200000000000002E-2</v>
      </c>
    </row>
    <row r="71" spans="1:59" x14ac:dyDescent="0.25">
      <c r="A71" s="64" t="s">
        <v>204</v>
      </c>
      <c r="B71" s="73"/>
      <c r="C71" s="70" t="s">
        <v>93</v>
      </c>
      <c r="D71" s="32" t="s">
        <v>434</v>
      </c>
      <c r="E71" s="32" t="s">
        <v>507</v>
      </c>
      <c r="F71" s="10" t="s">
        <v>5</v>
      </c>
      <c r="G71" s="164">
        <f>CENA!G62</f>
        <v>0</v>
      </c>
      <c r="H71" s="121">
        <f t="shared" si="84"/>
        <v>0</v>
      </c>
      <c r="I71" s="121">
        <f t="shared" si="85"/>
        <v>0</v>
      </c>
      <c r="J71" s="60">
        <v>0</v>
      </c>
      <c r="K71" s="122">
        <f t="shared" ref="K71" si="107">$G71*J71</f>
        <v>0</v>
      </c>
      <c r="L71" s="123">
        <f>J71/$BG$71</f>
        <v>0</v>
      </c>
      <c r="M71" s="60">
        <v>0</v>
      </c>
      <c r="N71" s="122">
        <f t="shared" si="87"/>
        <v>0</v>
      </c>
      <c r="O71" s="123">
        <f>M71/$BG$71</f>
        <v>0</v>
      </c>
      <c r="P71" s="60">
        <v>0</v>
      </c>
      <c r="Q71" s="122">
        <f t="shared" si="88"/>
        <v>0</v>
      </c>
      <c r="R71" s="123">
        <f>P71/$BG$71</f>
        <v>0</v>
      </c>
      <c r="S71" s="60">
        <v>0</v>
      </c>
      <c r="T71" s="122">
        <f t="shared" si="89"/>
        <v>0</v>
      </c>
      <c r="U71" s="123">
        <f>S71/$BG$71</f>
        <v>0</v>
      </c>
      <c r="V71" s="60">
        <v>0</v>
      </c>
      <c r="W71" s="122">
        <f t="shared" si="90"/>
        <v>0</v>
      </c>
      <c r="X71" s="123">
        <f>V71/$BG$71</f>
        <v>0</v>
      </c>
      <c r="Y71" s="60">
        <v>0</v>
      </c>
      <c r="Z71" s="122">
        <f t="shared" si="91"/>
        <v>0</v>
      </c>
      <c r="AA71" s="123">
        <f>Y71/$BG$71</f>
        <v>0</v>
      </c>
      <c r="AB71" s="60">
        <v>0</v>
      </c>
      <c r="AC71" s="122">
        <f t="shared" si="92"/>
        <v>0</v>
      </c>
      <c r="AD71" s="123">
        <f>AB71/$BG$71</f>
        <v>0</v>
      </c>
      <c r="AE71" s="60">
        <v>0</v>
      </c>
      <c r="AF71" s="122">
        <f t="shared" si="93"/>
        <v>0</v>
      </c>
      <c r="AG71" s="123">
        <f>AE71/$BG$71</f>
        <v>0</v>
      </c>
      <c r="AH71" s="60">
        <v>0</v>
      </c>
      <c r="AI71" s="122">
        <f t="shared" si="94"/>
        <v>0</v>
      </c>
      <c r="AJ71" s="123">
        <f>AH71/$BG$71</f>
        <v>0</v>
      </c>
      <c r="AK71" s="60">
        <v>0</v>
      </c>
      <c r="AL71" s="122">
        <f t="shared" si="95"/>
        <v>0</v>
      </c>
      <c r="AM71" s="123">
        <f>AK71/$BG$71</f>
        <v>0</v>
      </c>
      <c r="AN71" s="60">
        <v>0</v>
      </c>
      <c r="AO71" s="122">
        <f t="shared" si="96"/>
        <v>0</v>
      </c>
      <c r="AP71" s="123">
        <f>AN71/$BG$71</f>
        <v>0</v>
      </c>
      <c r="AQ71" s="60">
        <v>0</v>
      </c>
      <c r="AR71" s="122">
        <f t="shared" si="97"/>
        <v>0</v>
      </c>
      <c r="AS71" s="123">
        <f>AQ71/$BG$71</f>
        <v>0</v>
      </c>
      <c r="AT71" s="60">
        <v>0</v>
      </c>
      <c r="AU71" s="122">
        <f t="shared" si="98"/>
        <v>0</v>
      </c>
      <c r="AV71" s="123">
        <f>AT71/$BG$71</f>
        <v>0</v>
      </c>
      <c r="AW71" s="60">
        <v>0</v>
      </c>
      <c r="AX71" s="122">
        <f t="shared" si="99"/>
        <v>0</v>
      </c>
      <c r="AY71" s="123">
        <f>AW71/$BG$71</f>
        <v>0</v>
      </c>
      <c r="AZ71" s="60"/>
      <c r="BA71" s="122">
        <f t="shared" si="100"/>
        <v>0</v>
      </c>
      <c r="BB71" s="123">
        <f>AZ71/$BG$71</f>
        <v>0</v>
      </c>
      <c r="BC71" s="60"/>
      <c r="BD71" s="122">
        <f t="shared" si="101"/>
        <v>0</v>
      </c>
      <c r="BE71" s="123">
        <f>BC71/$BG$71</f>
        <v>0</v>
      </c>
      <c r="BF71" s="131"/>
      <c r="BG71" s="111">
        <v>2.4E-2</v>
      </c>
    </row>
    <row r="72" spans="1:59" x14ac:dyDescent="0.25">
      <c r="A72" s="64" t="s">
        <v>205</v>
      </c>
      <c r="B72" s="125"/>
      <c r="C72" s="74" t="s">
        <v>33</v>
      </c>
      <c r="D72" s="34" t="s">
        <v>429</v>
      </c>
      <c r="E72" s="34" t="s">
        <v>502</v>
      </c>
      <c r="F72" s="14" t="s">
        <v>5</v>
      </c>
      <c r="G72" s="164">
        <f>CENA!G63</f>
        <v>0</v>
      </c>
      <c r="H72" s="121">
        <f t="shared" si="84"/>
        <v>0</v>
      </c>
      <c r="I72" s="121">
        <f t="shared" si="85"/>
        <v>0</v>
      </c>
      <c r="J72" s="60">
        <v>0</v>
      </c>
      <c r="K72" s="122">
        <f t="shared" ref="K72" si="108">$G72*J72</f>
        <v>0</v>
      </c>
      <c r="L72" s="123">
        <f>J72/$BG$72</f>
        <v>0</v>
      </c>
      <c r="M72" s="60">
        <v>0</v>
      </c>
      <c r="N72" s="122">
        <f t="shared" si="87"/>
        <v>0</v>
      </c>
      <c r="O72" s="123">
        <f>M72/$BG$72</f>
        <v>0</v>
      </c>
      <c r="P72" s="60">
        <v>0</v>
      </c>
      <c r="Q72" s="122">
        <f t="shared" si="88"/>
        <v>0</v>
      </c>
      <c r="R72" s="123">
        <f>P72/$BG$72</f>
        <v>0</v>
      </c>
      <c r="S72" s="60">
        <v>0</v>
      </c>
      <c r="T72" s="122">
        <f t="shared" si="89"/>
        <v>0</v>
      </c>
      <c r="U72" s="123">
        <f>S72/$BG$72</f>
        <v>0</v>
      </c>
      <c r="V72" s="60">
        <v>0</v>
      </c>
      <c r="W72" s="122">
        <f t="shared" si="90"/>
        <v>0</v>
      </c>
      <c r="X72" s="123">
        <f>V72/$BG$72</f>
        <v>0</v>
      </c>
      <c r="Y72" s="60">
        <v>0</v>
      </c>
      <c r="Z72" s="122">
        <f t="shared" si="91"/>
        <v>0</v>
      </c>
      <c r="AA72" s="123">
        <f>Y72/$BG$72</f>
        <v>0</v>
      </c>
      <c r="AB72" s="60">
        <v>0</v>
      </c>
      <c r="AC72" s="122">
        <f t="shared" si="92"/>
        <v>0</v>
      </c>
      <c r="AD72" s="123">
        <f>AB72/$BG$72</f>
        <v>0</v>
      </c>
      <c r="AE72" s="60">
        <v>0</v>
      </c>
      <c r="AF72" s="122">
        <f t="shared" si="93"/>
        <v>0</v>
      </c>
      <c r="AG72" s="123">
        <f>AE72/$BG$72</f>
        <v>0</v>
      </c>
      <c r="AH72" s="60">
        <v>0</v>
      </c>
      <c r="AI72" s="122">
        <f t="shared" si="94"/>
        <v>0</v>
      </c>
      <c r="AJ72" s="123">
        <f>AH72/$BG$72</f>
        <v>0</v>
      </c>
      <c r="AK72" s="60">
        <v>0</v>
      </c>
      <c r="AL72" s="122">
        <f t="shared" si="95"/>
        <v>0</v>
      </c>
      <c r="AM72" s="123">
        <f>AK72/$BG$72</f>
        <v>0</v>
      </c>
      <c r="AN72" s="60">
        <v>0</v>
      </c>
      <c r="AO72" s="122">
        <f t="shared" si="96"/>
        <v>0</v>
      </c>
      <c r="AP72" s="123">
        <f>AN72/$BG$72</f>
        <v>0</v>
      </c>
      <c r="AQ72" s="60">
        <v>0</v>
      </c>
      <c r="AR72" s="122">
        <f t="shared" si="97"/>
        <v>0</v>
      </c>
      <c r="AS72" s="123">
        <f>AQ72/$BG$72</f>
        <v>0</v>
      </c>
      <c r="AT72" s="60">
        <v>0</v>
      </c>
      <c r="AU72" s="122">
        <f t="shared" si="98"/>
        <v>0</v>
      </c>
      <c r="AV72" s="123">
        <f>AT72/$BG$72</f>
        <v>0</v>
      </c>
      <c r="AW72" s="60">
        <v>0</v>
      </c>
      <c r="AX72" s="122">
        <f t="shared" si="99"/>
        <v>0</v>
      </c>
      <c r="AY72" s="123">
        <f>AW72/$BG$72</f>
        <v>0</v>
      </c>
      <c r="AZ72" s="60"/>
      <c r="BA72" s="122">
        <f t="shared" si="100"/>
        <v>0</v>
      </c>
      <c r="BB72" s="123">
        <f>AZ72/$BG$72</f>
        <v>0</v>
      </c>
      <c r="BC72" s="60"/>
      <c r="BD72" s="122">
        <f t="shared" si="101"/>
        <v>0</v>
      </c>
      <c r="BE72" s="123">
        <f>BC72/$BG$72</f>
        <v>0</v>
      </c>
      <c r="BF72" s="131"/>
      <c r="BG72" s="111">
        <v>0.28079999999999999</v>
      </c>
    </row>
    <row r="73" spans="1:59" ht="25.5" x14ac:dyDescent="0.25">
      <c r="A73" s="64" t="s">
        <v>206</v>
      </c>
      <c r="B73" s="75" t="s">
        <v>40</v>
      </c>
      <c r="C73" s="75">
        <v>9</v>
      </c>
      <c r="D73" s="32" t="s">
        <v>381</v>
      </c>
      <c r="E73" s="32" t="s">
        <v>508</v>
      </c>
      <c r="F73" s="10" t="s">
        <v>5</v>
      </c>
      <c r="G73" s="164">
        <f>CENA!G64</f>
        <v>0</v>
      </c>
      <c r="H73" s="121">
        <f t="shared" si="84"/>
        <v>1.92</v>
      </c>
      <c r="I73" s="121">
        <f t="shared" si="85"/>
        <v>0</v>
      </c>
      <c r="J73" s="60"/>
      <c r="K73" s="122">
        <f t="shared" ref="K73" si="109">$G73*J73</f>
        <v>0</v>
      </c>
      <c r="L73" s="123">
        <f>J73/$BG$73</f>
        <v>0</v>
      </c>
      <c r="M73" s="60"/>
      <c r="N73" s="122">
        <f t="shared" si="87"/>
        <v>0</v>
      </c>
      <c r="O73" s="123">
        <f>M73/$BG$73</f>
        <v>0</v>
      </c>
      <c r="P73" s="60"/>
      <c r="Q73" s="122">
        <f t="shared" si="88"/>
        <v>0</v>
      </c>
      <c r="R73" s="123">
        <f>P73/$BG$73</f>
        <v>0</v>
      </c>
      <c r="S73" s="60">
        <v>1.92</v>
      </c>
      <c r="T73" s="122">
        <f t="shared" si="89"/>
        <v>0</v>
      </c>
      <c r="U73" s="123">
        <f>S73/$BG$73</f>
        <v>40</v>
      </c>
      <c r="V73" s="60"/>
      <c r="W73" s="122">
        <f t="shared" si="90"/>
        <v>0</v>
      </c>
      <c r="X73" s="123">
        <f>V73/$BG$73</f>
        <v>0</v>
      </c>
      <c r="Y73" s="60"/>
      <c r="Z73" s="122">
        <f t="shared" si="91"/>
        <v>0</v>
      </c>
      <c r="AA73" s="123">
        <f>Y73/$BG$73</f>
        <v>0</v>
      </c>
      <c r="AB73" s="60"/>
      <c r="AC73" s="122">
        <f t="shared" si="92"/>
        <v>0</v>
      </c>
      <c r="AD73" s="123">
        <f>AB73/$BG$73</f>
        <v>0</v>
      </c>
      <c r="AE73" s="60"/>
      <c r="AF73" s="122">
        <f t="shared" si="93"/>
        <v>0</v>
      </c>
      <c r="AG73" s="123">
        <f>AE73/$BG$73</f>
        <v>0</v>
      </c>
      <c r="AH73" s="60"/>
      <c r="AI73" s="122">
        <f t="shared" si="94"/>
        <v>0</v>
      </c>
      <c r="AJ73" s="123">
        <f>AH73/$BG$73</f>
        <v>0</v>
      </c>
      <c r="AK73" s="60"/>
      <c r="AL73" s="122">
        <f t="shared" si="95"/>
        <v>0</v>
      </c>
      <c r="AM73" s="123">
        <f>AK73/$BG$73</f>
        <v>0</v>
      </c>
      <c r="AN73" s="60"/>
      <c r="AO73" s="122">
        <f t="shared" si="96"/>
        <v>0</v>
      </c>
      <c r="AP73" s="123">
        <f>AN73/$BG$73</f>
        <v>0</v>
      </c>
      <c r="AQ73" s="60"/>
      <c r="AR73" s="122">
        <f t="shared" si="97"/>
        <v>0</v>
      </c>
      <c r="AS73" s="123">
        <f>AQ73/$BG$73</f>
        <v>0</v>
      </c>
      <c r="AT73" s="60"/>
      <c r="AU73" s="122">
        <f t="shared" si="98"/>
        <v>0</v>
      </c>
      <c r="AV73" s="123">
        <f>AT73/$BG$73</f>
        <v>0</v>
      </c>
      <c r="AW73" s="60"/>
      <c r="AX73" s="122">
        <f t="shared" si="99"/>
        <v>0</v>
      </c>
      <c r="AY73" s="123">
        <f>AW73/$BG$73</f>
        <v>0</v>
      </c>
      <c r="AZ73" s="60"/>
      <c r="BA73" s="122">
        <f t="shared" si="100"/>
        <v>0</v>
      </c>
      <c r="BB73" s="123">
        <f>AZ73/$BG$73</f>
        <v>0</v>
      </c>
      <c r="BC73" s="60"/>
      <c r="BD73" s="122">
        <f t="shared" si="101"/>
        <v>0</v>
      </c>
      <c r="BE73" s="123">
        <f>BC73/$BG$73</f>
        <v>0</v>
      </c>
      <c r="BF73" s="131"/>
      <c r="BG73" s="111">
        <v>4.8000000000000001E-2</v>
      </c>
    </row>
    <row r="74" spans="1:59" ht="25.5" x14ac:dyDescent="0.25">
      <c r="A74" s="64" t="s">
        <v>207</v>
      </c>
      <c r="B74" s="69" t="s">
        <v>40</v>
      </c>
      <c r="C74" s="69">
        <v>10</v>
      </c>
      <c r="D74" s="32" t="s">
        <v>435</v>
      </c>
      <c r="E74" s="32" t="s">
        <v>509</v>
      </c>
      <c r="F74" s="10" t="s">
        <v>5</v>
      </c>
      <c r="G74" s="164">
        <f>CENA!G65</f>
        <v>0</v>
      </c>
      <c r="H74" s="121">
        <f t="shared" si="84"/>
        <v>49.009832673267333</v>
      </c>
      <c r="I74" s="121">
        <f t="shared" si="85"/>
        <v>0</v>
      </c>
      <c r="J74" s="60"/>
      <c r="K74" s="122">
        <f t="shared" ref="K74" si="110">$G74*J74</f>
        <v>0</v>
      </c>
      <c r="L74" s="123"/>
      <c r="M74" s="60">
        <v>4.2079207920792081</v>
      </c>
      <c r="N74" s="122">
        <f t="shared" si="87"/>
        <v>0</v>
      </c>
      <c r="O74" s="123"/>
      <c r="P74" s="60">
        <v>4.4554455445544559</v>
      </c>
      <c r="Q74" s="122">
        <f t="shared" si="88"/>
        <v>0</v>
      </c>
      <c r="R74" s="123"/>
      <c r="S74" s="60">
        <v>0</v>
      </c>
      <c r="T74" s="122">
        <f t="shared" si="89"/>
        <v>0</v>
      </c>
      <c r="U74" s="123"/>
      <c r="V74" s="60">
        <v>5.4455445544554459</v>
      </c>
      <c r="W74" s="122">
        <f t="shared" si="90"/>
        <v>0</v>
      </c>
      <c r="X74" s="123"/>
      <c r="Y74" s="60">
        <v>6.6830999999999996</v>
      </c>
      <c r="Z74" s="122">
        <f t="shared" si="91"/>
        <v>0</v>
      </c>
      <c r="AA74" s="123"/>
      <c r="AB74" s="60">
        <v>3.217821782178218</v>
      </c>
      <c r="AC74" s="122">
        <f t="shared" si="92"/>
        <v>0</v>
      </c>
      <c r="AD74" s="123"/>
      <c r="AE74" s="60">
        <v>4.9504950495049505</v>
      </c>
      <c r="AF74" s="122">
        <f t="shared" si="93"/>
        <v>0</v>
      </c>
      <c r="AG74" s="123"/>
      <c r="AH74" s="60">
        <v>3.217821782178218</v>
      </c>
      <c r="AI74" s="122">
        <f t="shared" si="94"/>
        <v>0</v>
      </c>
      <c r="AJ74" s="123"/>
      <c r="AK74" s="60">
        <v>3.7128712871287131</v>
      </c>
      <c r="AL74" s="122">
        <f t="shared" si="95"/>
        <v>0</v>
      </c>
      <c r="AM74" s="123"/>
      <c r="AN74" s="60"/>
      <c r="AO74" s="122">
        <f t="shared" si="96"/>
        <v>0</v>
      </c>
      <c r="AP74" s="123"/>
      <c r="AQ74" s="60">
        <v>4.2079207920792081</v>
      </c>
      <c r="AR74" s="122">
        <f t="shared" si="97"/>
        <v>0</v>
      </c>
      <c r="AS74" s="123"/>
      <c r="AT74" s="60">
        <v>4.4554455445544559</v>
      </c>
      <c r="AU74" s="122">
        <f t="shared" si="98"/>
        <v>0</v>
      </c>
      <c r="AV74" s="123"/>
      <c r="AW74" s="60">
        <v>4.4554455445544559</v>
      </c>
      <c r="AX74" s="122">
        <f t="shared" si="99"/>
        <v>0</v>
      </c>
      <c r="AY74" s="123"/>
      <c r="AZ74" s="60"/>
      <c r="BA74" s="122">
        <f t="shared" si="100"/>
        <v>0</v>
      </c>
      <c r="BB74" s="123"/>
      <c r="BC74" s="60"/>
      <c r="BD74" s="122">
        <f t="shared" si="101"/>
        <v>0</v>
      </c>
      <c r="BE74" s="123"/>
      <c r="BF74" s="132"/>
      <c r="BG74" s="113"/>
    </row>
    <row r="75" spans="1:59" ht="25.5" x14ac:dyDescent="0.25">
      <c r="A75" s="64" t="s">
        <v>208</v>
      </c>
      <c r="B75" s="69" t="s">
        <v>40</v>
      </c>
      <c r="C75" s="69">
        <v>11</v>
      </c>
      <c r="D75" s="33" t="s">
        <v>436</v>
      </c>
      <c r="E75" s="33" t="s">
        <v>510</v>
      </c>
      <c r="F75" s="10" t="s">
        <v>6</v>
      </c>
      <c r="G75" s="164">
        <f>CENA!G66</f>
        <v>0</v>
      </c>
      <c r="H75" s="121">
        <f t="shared" si="84"/>
        <v>9627</v>
      </c>
      <c r="I75" s="121">
        <f t="shared" si="85"/>
        <v>0</v>
      </c>
      <c r="J75" s="60">
        <v>660</v>
      </c>
      <c r="K75" s="122">
        <f t="shared" ref="K75" si="111">$G75*J75</f>
        <v>0</v>
      </c>
      <c r="L75" s="123">
        <f>J75/$BG$75</f>
        <v>220</v>
      </c>
      <c r="M75" s="60">
        <v>660</v>
      </c>
      <c r="N75" s="122">
        <f t="shared" si="87"/>
        <v>0</v>
      </c>
      <c r="O75" s="123">
        <f>M75/$BG$75</f>
        <v>220</v>
      </c>
      <c r="P75" s="60">
        <v>519</v>
      </c>
      <c r="Q75" s="122">
        <f t="shared" si="88"/>
        <v>0</v>
      </c>
      <c r="R75" s="123">
        <f>P75/$BG$75</f>
        <v>173</v>
      </c>
      <c r="S75" s="60">
        <v>0</v>
      </c>
      <c r="T75" s="122">
        <f t="shared" si="89"/>
        <v>0</v>
      </c>
      <c r="U75" s="123">
        <f>S75/$BG$75</f>
        <v>0</v>
      </c>
      <c r="V75" s="60">
        <v>1056</v>
      </c>
      <c r="W75" s="122">
        <f t="shared" si="90"/>
        <v>0</v>
      </c>
      <c r="X75" s="123">
        <f>V75/$BG$75</f>
        <v>352</v>
      </c>
      <c r="Y75" s="60">
        <v>1188</v>
      </c>
      <c r="Z75" s="122">
        <f t="shared" si="91"/>
        <v>0</v>
      </c>
      <c r="AA75" s="123">
        <f>Y75/$BG$75</f>
        <v>396</v>
      </c>
      <c r="AB75" s="60">
        <v>0</v>
      </c>
      <c r="AC75" s="122">
        <f t="shared" si="92"/>
        <v>0</v>
      </c>
      <c r="AD75" s="123">
        <v>402</v>
      </c>
      <c r="AE75" s="60">
        <v>1056</v>
      </c>
      <c r="AF75" s="122">
        <f t="shared" si="93"/>
        <v>0</v>
      </c>
      <c r="AG75" s="123">
        <f>AE75/$BG$75</f>
        <v>352</v>
      </c>
      <c r="AH75" s="60">
        <v>528</v>
      </c>
      <c r="AI75" s="122">
        <f t="shared" si="94"/>
        <v>0</v>
      </c>
      <c r="AJ75" s="123">
        <f>AH75/$BG$75</f>
        <v>176</v>
      </c>
      <c r="AK75" s="60">
        <v>792</v>
      </c>
      <c r="AL75" s="122">
        <f t="shared" si="95"/>
        <v>0</v>
      </c>
      <c r="AM75" s="123">
        <f>AK75/$BG$75</f>
        <v>264</v>
      </c>
      <c r="AN75" s="60">
        <v>1056</v>
      </c>
      <c r="AO75" s="122">
        <f t="shared" si="96"/>
        <v>0</v>
      </c>
      <c r="AP75" s="123">
        <f>AN75/$BG$75</f>
        <v>352</v>
      </c>
      <c r="AQ75" s="60">
        <v>660</v>
      </c>
      <c r="AR75" s="122">
        <f t="shared" si="97"/>
        <v>0</v>
      </c>
      <c r="AS75" s="123">
        <f>AQ75/$BG$75</f>
        <v>220</v>
      </c>
      <c r="AT75" s="60">
        <v>660</v>
      </c>
      <c r="AU75" s="122">
        <f t="shared" si="98"/>
        <v>0</v>
      </c>
      <c r="AV75" s="123">
        <f>AT75/$BG$75</f>
        <v>220</v>
      </c>
      <c r="AW75" s="60">
        <v>792</v>
      </c>
      <c r="AX75" s="122">
        <f t="shared" si="99"/>
        <v>0</v>
      </c>
      <c r="AY75" s="123">
        <f>AW75/$BG$75</f>
        <v>264</v>
      </c>
      <c r="AZ75" s="60"/>
      <c r="BA75" s="122">
        <f t="shared" si="100"/>
        <v>0</v>
      </c>
      <c r="BB75" s="123">
        <f>AZ75/$BG$75</f>
        <v>0</v>
      </c>
      <c r="BC75" s="60"/>
      <c r="BD75" s="122">
        <f t="shared" si="101"/>
        <v>0</v>
      </c>
      <c r="BE75" s="123">
        <f>BC75/$BG$75</f>
        <v>0</v>
      </c>
      <c r="BF75" s="132"/>
      <c r="BG75" s="113">
        <v>3</v>
      </c>
    </row>
    <row r="76" spans="1:59" ht="25.5" x14ac:dyDescent="0.25">
      <c r="A76" s="64" t="s">
        <v>209</v>
      </c>
      <c r="B76" s="69" t="s">
        <v>40</v>
      </c>
      <c r="C76" s="69">
        <v>12</v>
      </c>
      <c r="D76" s="37" t="s">
        <v>382</v>
      </c>
      <c r="E76" s="37" t="s">
        <v>511</v>
      </c>
      <c r="F76" s="10" t="s">
        <v>477</v>
      </c>
      <c r="G76" s="164">
        <f>CENA!G67</f>
        <v>0</v>
      </c>
      <c r="H76" s="121">
        <f t="shared" si="84"/>
        <v>220</v>
      </c>
      <c r="I76" s="121">
        <f t="shared" si="85"/>
        <v>0</v>
      </c>
      <c r="J76" s="60">
        <v>60</v>
      </c>
      <c r="K76" s="122">
        <f t="shared" ref="K76" si="112">$G76*J76</f>
        <v>0</v>
      </c>
      <c r="L76" s="123"/>
      <c r="M76" s="60"/>
      <c r="N76" s="122">
        <f t="shared" si="87"/>
        <v>0</v>
      </c>
      <c r="O76" s="123"/>
      <c r="P76" s="60"/>
      <c r="Q76" s="122">
        <f t="shared" si="88"/>
        <v>0</v>
      </c>
      <c r="R76" s="123"/>
      <c r="S76" s="60"/>
      <c r="T76" s="122">
        <f t="shared" si="89"/>
        <v>0</v>
      </c>
      <c r="U76" s="123"/>
      <c r="V76" s="60"/>
      <c r="W76" s="122">
        <f t="shared" si="90"/>
        <v>0</v>
      </c>
      <c r="X76" s="123"/>
      <c r="Y76" s="60">
        <v>75</v>
      </c>
      <c r="Z76" s="122">
        <f t="shared" si="91"/>
        <v>0</v>
      </c>
      <c r="AA76" s="123"/>
      <c r="AB76" s="60"/>
      <c r="AC76" s="122">
        <f t="shared" si="92"/>
        <v>0</v>
      </c>
      <c r="AD76" s="123"/>
      <c r="AE76" s="60"/>
      <c r="AF76" s="122">
        <f t="shared" si="93"/>
        <v>0</v>
      </c>
      <c r="AG76" s="123"/>
      <c r="AH76" s="60"/>
      <c r="AI76" s="122">
        <f t="shared" si="94"/>
        <v>0</v>
      </c>
      <c r="AJ76" s="123"/>
      <c r="AK76" s="60"/>
      <c r="AL76" s="122">
        <f t="shared" si="95"/>
        <v>0</v>
      </c>
      <c r="AM76" s="123"/>
      <c r="AN76" s="60">
        <v>85</v>
      </c>
      <c r="AO76" s="122">
        <f t="shared" si="96"/>
        <v>0</v>
      </c>
      <c r="AP76" s="123"/>
      <c r="AQ76" s="60"/>
      <c r="AR76" s="122">
        <f t="shared" si="97"/>
        <v>0</v>
      </c>
      <c r="AS76" s="123"/>
      <c r="AT76" s="60"/>
      <c r="AU76" s="122">
        <f t="shared" si="98"/>
        <v>0</v>
      </c>
      <c r="AV76" s="123"/>
      <c r="AW76" s="60"/>
      <c r="AX76" s="122">
        <f t="shared" si="99"/>
        <v>0</v>
      </c>
      <c r="AY76" s="123"/>
      <c r="AZ76" s="60"/>
      <c r="BA76" s="122">
        <f t="shared" si="100"/>
        <v>0</v>
      </c>
      <c r="BB76" s="123"/>
      <c r="BC76" s="60"/>
      <c r="BD76" s="122">
        <f t="shared" si="101"/>
        <v>0</v>
      </c>
      <c r="BE76" s="123"/>
    </row>
    <row r="77" spans="1:59" ht="25.5" x14ac:dyDescent="0.25">
      <c r="A77" s="64" t="s">
        <v>210</v>
      </c>
      <c r="B77" s="69" t="s">
        <v>40</v>
      </c>
      <c r="C77" s="69">
        <v>13</v>
      </c>
      <c r="D77" s="39" t="s">
        <v>383</v>
      </c>
      <c r="E77" s="134" t="s">
        <v>513</v>
      </c>
      <c r="F77" s="14" t="s">
        <v>477</v>
      </c>
      <c r="G77" s="164">
        <f>CENA!G68</f>
        <v>0</v>
      </c>
      <c r="H77" s="121">
        <f t="shared" si="84"/>
        <v>102</v>
      </c>
      <c r="I77" s="121">
        <f t="shared" si="85"/>
        <v>0</v>
      </c>
      <c r="J77" s="60"/>
      <c r="K77" s="122">
        <f t="shared" ref="K77" si="113">$G77*J77</f>
        <v>0</v>
      </c>
      <c r="L77" s="123"/>
      <c r="M77" s="60"/>
      <c r="N77" s="122">
        <f t="shared" si="87"/>
        <v>0</v>
      </c>
      <c r="O77" s="123"/>
      <c r="P77" s="60"/>
      <c r="Q77" s="122">
        <f t="shared" si="88"/>
        <v>0</v>
      </c>
      <c r="R77" s="123"/>
      <c r="S77" s="60">
        <v>52</v>
      </c>
      <c r="T77" s="122">
        <f t="shared" si="89"/>
        <v>0</v>
      </c>
      <c r="U77" s="123"/>
      <c r="V77" s="60"/>
      <c r="W77" s="122">
        <f t="shared" si="90"/>
        <v>0</v>
      </c>
      <c r="X77" s="123"/>
      <c r="Y77" s="60"/>
      <c r="Z77" s="122">
        <f t="shared" si="91"/>
        <v>0</v>
      </c>
      <c r="AA77" s="123"/>
      <c r="AB77" s="60">
        <v>50</v>
      </c>
      <c r="AC77" s="122">
        <f t="shared" si="92"/>
        <v>0</v>
      </c>
      <c r="AD77" s="123"/>
      <c r="AE77" s="60"/>
      <c r="AF77" s="122">
        <f t="shared" si="93"/>
        <v>0</v>
      </c>
      <c r="AG77" s="123"/>
      <c r="AH77" s="60"/>
      <c r="AI77" s="122">
        <f t="shared" si="94"/>
        <v>0</v>
      </c>
      <c r="AJ77" s="123"/>
      <c r="AK77" s="60"/>
      <c r="AL77" s="122">
        <f t="shared" si="95"/>
        <v>0</v>
      </c>
      <c r="AM77" s="123"/>
      <c r="AN77" s="60"/>
      <c r="AO77" s="122">
        <f t="shared" si="96"/>
        <v>0</v>
      </c>
      <c r="AP77" s="123"/>
      <c r="AQ77" s="60"/>
      <c r="AR77" s="122">
        <f t="shared" si="97"/>
        <v>0</v>
      </c>
      <c r="AS77" s="123"/>
      <c r="AT77" s="60"/>
      <c r="AU77" s="122">
        <f t="shared" si="98"/>
        <v>0</v>
      </c>
      <c r="AV77" s="123"/>
      <c r="AW77" s="60"/>
      <c r="AX77" s="122">
        <f t="shared" si="99"/>
        <v>0</v>
      </c>
      <c r="AY77" s="123"/>
      <c r="AZ77" s="60"/>
      <c r="BA77" s="122">
        <f t="shared" si="100"/>
        <v>0</v>
      </c>
      <c r="BB77" s="123"/>
      <c r="BC77" s="60"/>
      <c r="BD77" s="122">
        <f t="shared" si="101"/>
        <v>0</v>
      </c>
      <c r="BE77" s="123"/>
    </row>
    <row r="78" spans="1:59" ht="25.5" x14ac:dyDescent="0.25">
      <c r="A78" s="64" t="s">
        <v>211</v>
      </c>
      <c r="B78" s="69" t="s">
        <v>40</v>
      </c>
      <c r="C78" s="69">
        <v>14</v>
      </c>
      <c r="D78" s="39" t="s">
        <v>384</v>
      </c>
      <c r="E78" s="39" t="s">
        <v>514</v>
      </c>
      <c r="F78" s="14" t="s">
        <v>477</v>
      </c>
      <c r="G78" s="164">
        <f>CENA!G69</f>
        <v>0</v>
      </c>
      <c r="H78" s="121">
        <f t="shared" si="84"/>
        <v>550</v>
      </c>
      <c r="I78" s="121">
        <f t="shared" si="85"/>
        <v>0</v>
      </c>
      <c r="J78" s="60">
        <v>50</v>
      </c>
      <c r="K78" s="122">
        <f t="shared" ref="K78" si="114">$G78*J78</f>
        <v>0</v>
      </c>
      <c r="L78" s="123"/>
      <c r="M78" s="60">
        <v>140</v>
      </c>
      <c r="N78" s="122">
        <f t="shared" si="87"/>
        <v>0</v>
      </c>
      <c r="O78" s="123"/>
      <c r="P78" s="60"/>
      <c r="Q78" s="122">
        <f t="shared" si="88"/>
        <v>0</v>
      </c>
      <c r="R78" s="123"/>
      <c r="S78" s="60">
        <v>15</v>
      </c>
      <c r="T78" s="122">
        <f t="shared" si="89"/>
        <v>0</v>
      </c>
      <c r="U78" s="123"/>
      <c r="V78" s="60"/>
      <c r="W78" s="122">
        <f t="shared" si="90"/>
        <v>0</v>
      </c>
      <c r="X78" s="123"/>
      <c r="Y78" s="60">
        <v>60</v>
      </c>
      <c r="Z78" s="122">
        <f t="shared" si="91"/>
        <v>0</v>
      </c>
      <c r="AA78" s="123"/>
      <c r="AB78" s="60">
        <v>55</v>
      </c>
      <c r="AC78" s="122">
        <f t="shared" si="92"/>
        <v>0</v>
      </c>
      <c r="AD78" s="123"/>
      <c r="AE78" s="60">
        <v>30</v>
      </c>
      <c r="AF78" s="122">
        <f t="shared" si="93"/>
        <v>0</v>
      </c>
      <c r="AG78" s="123"/>
      <c r="AH78" s="60"/>
      <c r="AI78" s="122">
        <f t="shared" si="94"/>
        <v>0</v>
      </c>
      <c r="AJ78" s="123"/>
      <c r="AK78" s="60">
        <v>50</v>
      </c>
      <c r="AL78" s="122">
        <f t="shared" si="95"/>
        <v>0</v>
      </c>
      <c r="AM78" s="123"/>
      <c r="AN78" s="60"/>
      <c r="AO78" s="122">
        <f t="shared" si="96"/>
        <v>0</v>
      </c>
      <c r="AP78" s="123"/>
      <c r="AQ78" s="60">
        <v>60</v>
      </c>
      <c r="AR78" s="122">
        <f t="shared" si="97"/>
        <v>0</v>
      </c>
      <c r="AS78" s="123"/>
      <c r="AT78" s="60">
        <v>40</v>
      </c>
      <c r="AU78" s="122">
        <f t="shared" si="98"/>
        <v>0</v>
      </c>
      <c r="AV78" s="123"/>
      <c r="AW78" s="60">
        <v>50</v>
      </c>
      <c r="AX78" s="122">
        <f t="shared" si="99"/>
        <v>0</v>
      </c>
      <c r="AY78" s="123"/>
      <c r="AZ78" s="60"/>
      <c r="BA78" s="122">
        <f t="shared" si="100"/>
        <v>0</v>
      </c>
      <c r="BB78" s="123"/>
      <c r="BC78" s="60"/>
      <c r="BD78" s="122">
        <f t="shared" si="101"/>
        <v>0</v>
      </c>
      <c r="BE78" s="123"/>
    </row>
    <row r="79" spans="1:59" ht="25.5" x14ac:dyDescent="0.25">
      <c r="A79" s="64" t="s">
        <v>212</v>
      </c>
      <c r="B79" s="69" t="s">
        <v>40</v>
      </c>
      <c r="C79" s="69">
        <v>15</v>
      </c>
      <c r="D79" s="37" t="s">
        <v>437</v>
      </c>
      <c r="E79" s="37" t="s">
        <v>515</v>
      </c>
      <c r="F79" s="10" t="s">
        <v>16</v>
      </c>
      <c r="G79" s="164" t="str">
        <f>CENA!G70</f>
        <v>/</v>
      </c>
      <c r="H79" s="121" t="s">
        <v>16</v>
      </c>
      <c r="I79" s="121" t="s">
        <v>16</v>
      </c>
      <c r="J79" s="60" t="s">
        <v>16</v>
      </c>
      <c r="K79" s="122" t="s">
        <v>16</v>
      </c>
      <c r="L79" s="123"/>
      <c r="M79" s="60" t="s">
        <v>16</v>
      </c>
      <c r="N79" s="122" t="s">
        <v>16</v>
      </c>
      <c r="O79" s="123"/>
      <c r="P79" s="60" t="s">
        <v>16</v>
      </c>
      <c r="Q79" s="122" t="s">
        <v>16</v>
      </c>
      <c r="R79" s="123"/>
      <c r="S79" s="60" t="s">
        <v>16</v>
      </c>
      <c r="T79" s="122" t="s">
        <v>16</v>
      </c>
      <c r="U79" s="123"/>
      <c r="V79" s="60" t="s">
        <v>16</v>
      </c>
      <c r="W79" s="122" t="s">
        <v>16</v>
      </c>
      <c r="X79" s="123"/>
      <c r="Y79" s="60" t="s">
        <v>16</v>
      </c>
      <c r="Z79" s="122" t="s">
        <v>16</v>
      </c>
      <c r="AA79" s="123"/>
      <c r="AB79" s="60" t="s">
        <v>16</v>
      </c>
      <c r="AC79" s="122" t="s">
        <v>16</v>
      </c>
      <c r="AD79" s="123"/>
      <c r="AE79" s="60" t="s">
        <v>16</v>
      </c>
      <c r="AF79" s="122" t="s">
        <v>16</v>
      </c>
      <c r="AG79" s="123"/>
      <c r="AH79" s="60" t="s">
        <v>16</v>
      </c>
      <c r="AI79" s="122" t="s">
        <v>16</v>
      </c>
      <c r="AJ79" s="123"/>
      <c r="AK79" s="60" t="s">
        <v>16</v>
      </c>
      <c r="AL79" s="122" t="s">
        <v>16</v>
      </c>
      <c r="AM79" s="123"/>
      <c r="AN79" s="60" t="s">
        <v>16</v>
      </c>
      <c r="AO79" s="122" t="s">
        <v>16</v>
      </c>
      <c r="AP79" s="123"/>
      <c r="AQ79" s="60" t="s">
        <v>16</v>
      </c>
      <c r="AR79" s="122" t="s">
        <v>16</v>
      </c>
      <c r="AS79" s="123"/>
      <c r="AT79" s="60" t="s">
        <v>16</v>
      </c>
      <c r="AU79" s="122" t="s">
        <v>16</v>
      </c>
      <c r="AV79" s="123"/>
      <c r="AW79" s="60" t="s">
        <v>16</v>
      </c>
      <c r="AX79" s="122" t="s">
        <v>16</v>
      </c>
      <c r="AY79" s="123"/>
      <c r="AZ79" s="60" t="s">
        <v>16</v>
      </c>
      <c r="BA79" s="122" t="s">
        <v>16</v>
      </c>
      <c r="BB79" s="123"/>
      <c r="BC79" s="60" t="s">
        <v>16</v>
      </c>
      <c r="BD79" s="122" t="s">
        <v>16</v>
      </c>
      <c r="BE79" s="123"/>
    </row>
    <row r="80" spans="1:59" x14ac:dyDescent="0.25">
      <c r="A80" s="64" t="s">
        <v>213</v>
      </c>
      <c r="B80" s="73"/>
      <c r="C80" s="70" t="s">
        <v>22</v>
      </c>
      <c r="D80" s="32" t="s">
        <v>39</v>
      </c>
      <c r="E80" s="32" t="s">
        <v>517</v>
      </c>
      <c r="F80" s="10" t="s">
        <v>477</v>
      </c>
      <c r="G80" s="164">
        <f>CENA!G71</f>
        <v>0</v>
      </c>
      <c r="H80" s="121">
        <f t="shared" ref="H80:H81" si="115">J80+M80+P80+S80+V80+Y80+AB80+AE80+AH80+AK80+AN80+AQ80+AZ80+AW80+AT80+BC80</f>
        <v>70</v>
      </c>
      <c r="I80" s="121">
        <f t="shared" ref="I80:I81" si="116">G80*H80</f>
        <v>0</v>
      </c>
      <c r="J80" s="60">
        <v>5</v>
      </c>
      <c r="K80" s="122">
        <f t="shared" ref="K80" si="117">$G80*J80</f>
        <v>0</v>
      </c>
      <c r="L80" s="123"/>
      <c r="M80" s="60">
        <v>5</v>
      </c>
      <c r="N80" s="122">
        <f t="shared" ref="N80:N81" si="118">$G80*M80</f>
        <v>0</v>
      </c>
      <c r="O80" s="123"/>
      <c r="P80" s="60">
        <v>0</v>
      </c>
      <c r="Q80" s="122">
        <f>$G80*P80</f>
        <v>0</v>
      </c>
      <c r="R80" s="123"/>
      <c r="S80" s="60">
        <v>0</v>
      </c>
      <c r="T80" s="122">
        <f>$G80*S80</f>
        <v>0</v>
      </c>
      <c r="U80" s="123"/>
      <c r="V80" s="60">
        <v>8</v>
      </c>
      <c r="W80" s="122">
        <f>$G80*V80</f>
        <v>0</v>
      </c>
      <c r="X80" s="123"/>
      <c r="Y80" s="60">
        <v>9</v>
      </c>
      <c r="Z80" s="122">
        <f>$G80*Y80</f>
        <v>0</v>
      </c>
      <c r="AA80" s="123"/>
      <c r="AB80" s="60">
        <v>0</v>
      </c>
      <c r="AC80" s="122">
        <f>$G80*AB80</f>
        <v>0</v>
      </c>
      <c r="AD80" s="123"/>
      <c r="AE80" s="60">
        <v>8</v>
      </c>
      <c r="AF80" s="122">
        <f>$G80*AE80</f>
        <v>0</v>
      </c>
      <c r="AG80" s="123"/>
      <c r="AH80" s="60">
        <v>4</v>
      </c>
      <c r="AI80" s="122">
        <f>$G80*AH80</f>
        <v>0</v>
      </c>
      <c r="AJ80" s="123"/>
      <c r="AK80" s="60">
        <v>6</v>
      </c>
      <c r="AL80" s="122">
        <f>$G80*AK80</f>
        <v>0</v>
      </c>
      <c r="AM80" s="123"/>
      <c r="AN80" s="60">
        <v>8</v>
      </c>
      <c r="AO80" s="122">
        <f>$G80*AN80</f>
        <v>0</v>
      </c>
      <c r="AP80" s="123"/>
      <c r="AQ80" s="60">
        <v>5</v>
      </c>
      <c r="AR80" s="122">
        <f>$G80*AQ80</f>
        <v>0</v>
      </c>
      <c r="AS80" s="123"/>
      <c r="AT80" s="60">
        <v>6</v>
      </c>
      <c r="AU80" s="122">
        <f>$G80*AT80</f>
        <v>0</v>
      </c>
      <c r="AV80" s="123"/>
      <c r="AW80" s="60">
        <v>6</v>
      </c>
      <c r="AX80" s="122">
        <f>$G80*AW80</f>
        <v>0</v>
      </c>
      <c r="AY80" s="123"/>
      <c r="AZ80" s="60"/>
      <c r="BA80" s="122">
        <f>$G80*AZ80</f>
        <v>0</v>
      </c>
      <c r="BB80" s="123"/>
      <c r="BC80" s="60"/>
      <c r="BD80" s="122">
        <f>$G80*BC80</f>
        <v>0</v>
      </c>
      <c r="BE80" s="123"/>
    </row>
    <row r="81" spans="1:59" x14ac:dyDescent="0.25">
      <c r="A81" s="64" t="s">
        <v>214</v>
      </c>
      <c r="B81" s="73"/>
      <c r="C81" s="70" t="s">
        <v>49</v>
      </c>
      <c r="D81" s="32" t="s">
        <v>34</v>
      </c>
      <c r="E81" s="32" t="s">
        <v>516</v>
      </c>
      <c r="F81" s="10" t="s">
        <v>477</v>
      </c>
      <c r="G81" s="164">
        <f>CENA!G72</f>
        <v>0</v>
      </c>
      <c r="H81" s="121">
        <f t="shared" si="115"/>
        <v>30</v>
      </c>
      <c r="I81" s="121">
        <f t="shared" si="116"/>
        <v>0</v>
      </c>
      <c r="J81" s="60">
        <v>2</v>
      </c>
      <c r="K81" s="122">
        <f t="shared" ref="K81" si="119">$G81*J81</f>
        <v>0</v>
      </c>
      <c r="L81" s="123"/>
      <c r="M81" s="60">
        <v>2</v>
      </c>
      <c r="N81" s="122">
        <f t="shared" si="118"/>
        <v>0</v>
      </c>
      <c r="O81" s="123"/>
      <c r="P81" s="60"/>
      <c r="Q81" s="122">
        <f>$G81*P81</f>
        <v>0</v>
      </c>
      <c r="R81" s="123"/>
      <c r="S81" s="60"/>
      <c r="T81" s="122">
        <f>$G81*S81</f>
        <v>0</v>
      </c>
      <c r="U81" s="123"/>
      <c r="V81" s="60">
        <v>3</v>
      </c>
      <c r="W81" s="122">
        <f>$G81*V81</f>
        <v>0</v>
      </c>
      <c r="X81" s="123"/>
      <c r="Y81" s="60">
        <v>3</v>
      </c>
      <c r="Z81" s="122">
        <f>$G81*Y81</f>
        <v>0</v>
      </c>
      <c r="AA81" s="123"/>
      <c r="AB81" s="60"/>
      <c r="AC81" s="122">
        <f>$G81*AB81</f>
        <v>0</v>
      </c>
      <c r="AD81" s="123"/>
      <c r="AE81" s="60">
        <v>3</v>
      </c>
      <c r="AF81" s="122">
        <f>$G81*AE81</f>
        <v>0</v>
      </c>
      <c r="AG81" s="123"/>
      <c r="AH81" s="60">
        <v>2</v>
      </c>
      <c r="AI81" s="122">
        <f>$G81*AH81</f>
        <v>0</v>
      </c>
      <c r="AJ81" s="123"/>
      <c r="AK81" s="60">
        <v>2</v>
      </c>
      <c r="AL81" s="122">
        <f>$G81*AK81</f>
        <v>0</v>
      </c>
      <c r="AM81" s="123"/>
      <c r="AN81" s="60">
        <v>4</v>
      </c>
      <c r="AO81" s="122">
        <f>$G81*AN81</f>
        <v>0</v>
      </c>
      <c r="AP81" s="123"/>
      <c r="AQ81" s="60">
        <v>2</v>
      </c>
      <c r="AR81" s="122">
        <f>$G81*AQ81</f>
        <v>0</v>
      </c>
      <c r="AS81" s="123"/>
      <c r="AT81" s="60">
        <v>4</v>
      </c>
      <c r="AU81" s="122">
        <f>$G81*AT81</f>
        <v>0</v>
      </c>
      <c r="AV81" s="123"/>
      <c r="AW81" s="60">
        <v>3</v>
      </c>
      <c r="AX81" s="122">
        <f>$G81*AW81</f>
        <v>0</v>
      </c>
      <c r="AY81" s="123"/>
      <c r="AZ81" s="60"/>
      <c r="BA81" s="122">
        <f>$G81*AZ81</f>
        <v>0</v>
      </c>
      <c r="BB81" s="123"/>
      <c r="BC81" s="60"/>
      <c r="BD81" s="122">
        <f>$G81*BC81</f>
        <v>0</v>
      </c>
      <c r="BE81" s="123"/>
    </row>
    <row r="82" spans="1:59" s="52" customFormat="1" x14ac:dyDescent="0.25">
      <c r="A82" s="67"/>
      <c r="B82" s="68"/>
      <c r="C82" s="68"/>
      <c r="D82" s="51"/>
      <c r="E82" s="51"/>
      <c r="F82" s="28"/>
      <c r="G82" s="164"/>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112"/>
      <c r="BG82" s="112"/>
    </row>
    <row r="83" spans="1:59" x14ac:dyDescent="0.25">
      <c r="A83" s="146" t="s">
        <v>215</v>
      </c>
      <c r="B83" s="147" t="s">
        <v>44</v>
      </c>
      <c r="C83" s="147"/>
      <c r="D83" s="148" t="s">
        <v>45</v>
      </c>
      <c r="E83" s="148" t="s">
        <v>594</v>
      </c>
      <c r="F83" s="149"/>
      <c r="G83" s="166"/>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row>
    <row r="84" spans="1:59" ht="25.5" x14ac:dyDescent="0.25">
      <c r="A84" s="64" t="s">
        <v>216</v>
      </c>
      <c r="B84" s="72" t="s">
        <v>44</v>
      </c>
      <c r="C84" s="72">
        <v>1</v>
      </c>
      <c r="D84" s="34" t="s">
        <v>385</v>
      </c>
      <c r="E84" s="36" t="s">
        <v>523</v>
      </c>
      <c r="F84" s="14" t="s">
        <v>7</v>
      </c>
      <c r="G84" s="164">
        <f>CENA!G75</f>
        <v>0</v>
      </c>
      <c r="H84" s="121">
        <f t="shared" ref="H84:H92" si="120">J84+M84+P84+S84+V84+Y84+AB84+AE84+AH84+AK84+AN84+AQ84+AZ84+AW84+AT84+BC84</f>
        <v>260</v>
      </c>
      <c r="I84" s="121">
        <f t="shared" ref="I84:I92" si="121">G84*H84</f>
        <v>0</v>
      </c>
      <c r="J84" s="60">
        <v>25</v>
      </c>
      <c r="K84" s="122">
        <f t="shared" ref="K84" si="122">$G84*J84</f>
        <v>0</v>
      </c>
      <c r="L84" s="124"/>
      <c r="M84" s="60"/>
      <c r="N84" s="122">
        <f t="shared" ref="N84:N92" si="123">$G84*M84</f>
        <v>0</v>
      </c>
      <c r="O84" s="124"/>
      <c r="P84" s="60">
        <v>15</v>
      </c>
      <c r="Q84" s="122">
        <f t="shared" ref="Q84:Q92" si="124">$G84*P84</f>
        <v>0</v>
      </c>
      <c r="R84" s="124"/>
      <c r="S84" s="60">
        <v>30</v>
      </c>
      <c r="T84" s="122">
        <f t="shared" ref="T84:T92" si="125">$G84*S84</f>
        <v>0</v>
      </c>
      <c r="U84" s="124"/>
      <c r="V84" s="60"/>
      <c r="W84" s="122">
        <f t="shared" ref="W84:W92" si="126">$G84*V84</f>
        <v>0</v>
      </c>
      <c r="X84" s="124"/>
      <c r="Y84" s="60">
        <v>10</v>
      </c>
      <c r="Z84" s="122">
        <f t="shared" ref="Z84:Z92" si="127">$G84*Y84</f>
        <v>0</v>
      </c>
      <c r="AA84" s="124"/>
      <c r="AB84" s="60">
        <v>20</v>
      </c>
      <c r="AC84" s="122">
        <f t="shared" ref="AC84:AC92" si="128">$G84*AB84</f>
        <v>0</v>
      </c>
      <c r="AD84" s="124"/>
      <c r="AE84" s="60">
        <v>15</v>
      </c>
      <c r="AF84" s="122">
        <f t="shared" ref="AF84:AF92" si="129">$G84*AE84</f>
        <v>0</v>
      </c>
      <c r="AG84" s="124"/>
      <c r="AH84" s="60">
        <v>20</v>
      </c>
      <c r="AI84" s="122">
        <f t="shared" ref="AI84:AI92" si="130">$G84*AH84</f>
        <v>0</v>
      </c>
      <c r="AJ84" s="124"/>
      <c r="AK84" s="60">
        <v>20</v>
      </c>
      <c r="AL84" s="122">
        <f t="shared" ref="AL84:AL92" si="131">$G84*AK84</f>
        <v>0</v>
      </c>
      <c r="AM84" s="124"/>
      <c r="AN84" s="60">
        <v>40</v>
      </c>
      <c r="AO84" s="122">
        <f t="shared" ref="AO84:AO92" si="132">$G84*AN84</f>
        <v>0</v>
      </c>
      <c r="AP84" s="124"/>
      <c r="AQ84" s="60">
        <v>25</v>
      </c>
      <c r="AR84" s="122">
        <f t="shared" ref="AR84:AR92" si="133">$G84*AQ84</f>
        <v>0</v>
      </c>
      <c r="AS84" s="124"/>
      <c r="AT84" s="60">
        <v>20</v>
      </c>
      <c r="AU84" s="122">
        <f t="shared" ref="AU84:AU92" si="134">$G84*AT84</f>
        <v>0</v>
      </c>
      <c r="AV84" s="124"/>
      <c r="AW84" s="60">
        <v>20</v>
      </c>
      <c r="AX84" s="122">
        <f t="shared" ref="AX84:AX92" si="135">$G84*AW84</f>
        <v>0</v>
      </c>
      <c r="AY84" s="124"/>
      <c r="AZ84" s="60"/>
      <c r="BA84" s="122">
        <f t="shared" ref="BA84:BA92" si="136">$G84*AZ84</f>
        <v>0</v>
      </c>
      <c r="BB84" s="124"/>
      <c r="BC84" s="60"/>
      <c r="BD84" s="122">
        <f t="shared" ref="BD84:BD92" si="137">$G84*BC84</f>
        <v>0</v>
      </c>
      <c r="BE84" s="124"/>
    </row>
    <row r="85" spans="1:59" ht="25.5" x14ac:dyDescent="0.25">
      <c r="A85" s="64" t="s">
        <v>217</v>
      </c>
      <c r="B85" s="72" t="s">
        <v>44</v>
      </c>
      <c r="C85" s="72">
        <v>2</v>
      </c>
      <c r="D85" s="34" t="s">
        <v>386</v>
      </c>
      <c r="E85" s="36" t="s">
        <v>524</v>
      </c>
      <c r="F85" s="14" t="s">
        <v>7</v>
      </c>
      <c r="G85" s="164">
        <f>CENA!G76</f>
        <v>0</v>
      </c>
      <c r="H85" s="121">
        <f t="shared" si="120"/>
        <v>355</v>
      </c>
      <c r="I85" s="121">
        <f t="shared" si="121"/>
        <v>0</v>
      </c>
      <c r="J85" s="60">
        <v>30</v>
      </c>
      <c r="K85" s="122">
        <f t="shared" ref="K85" si="138">$G85*J85</f>
        <v>0</v>
      </c>
      <c r="L85" s="124"/>
      <c r="M85" s="60"/>
      <c r="N85" s="122">
        <f t="shared" si="123"/>
        <v>0</v>
      </c>
      <c r="O85" s="124"/>
      <c r="P85" s="60">
        <v>30</v>
      </c>
      <c r="Q85" s="122">
        <f t="shared" si="124"/>
        <v>0</v>
      </c>
      <c r="R85" s="124"/>
      <c r="S85" s="60">
        <v>30</v>
      </c>
      <c r="T85" s="122">
        <f t="shared" si="125"/>
        <v>0</v>
      </c>
      <c r="U85" s="124"/>
      <c r="V85" s="60"/>
      <c r="W85" s="122">
        <f t="shared" si="126"/>
        <v>0</v>
      </c>
      <c r="X85" s="124"/>
      <c r="Y85" s="60">
        <v>20</v>
      </c>
      <c r="Z85" s="122">
        <f t="shared" si="127"/>
        <v>0</v>
      </c>
      <c r="AA85" s="124"/>
      <c r="AB85" s="60">
        <v>30</v>
      </c>
      <c r="AC85" s="122">
        <f t="shared" si="128"/>
        <v>0</v>
      </c>
      <c r="AD85" s="124"/>
      <c r="AE85" s="60">
        <v>20</v>
      </c>
      <c r="AF85" s="122">
        <f t="shared" si="129"/>
        <v>0</v>
      </c>
      <c r="AG85" s="124"/>
      <c r="AH85" s="60">
        <v>25</v>
      </c>
      <c r="AI85" s="122">
        <f t="shared" si="130"/>
        <v>0</v>
      </c>
      <c r="AJ85" s="124"/>
      <c r="AK85" s="60">
        <v>35</v>
      </c>
      <c r="AL85" s="122">
        <f t="shared" si="131"/>
        <v>0</v>
      </c>
      <c r="AM85" s="124"/>
      <c r="AN85" s="60">
        <v>25</v>
      </c>
      <c r="AO85" s="122">
        <f t="shared" si="132"/>
        <v>0</v>
      </c>
      <c r="AP85" s="124"/>
      <c r="AQ85" s="60">
        <v>50</v>
      </c>
      <c r="AR85" s="122">
        <f t="shared" si="133"/>
        <v>0</v>
      </c>
      <c r="AS85" s="124"/>
      <c r="AT85" s="60">
        <v>30</v>
      </c>
      <c r="AU85" s="122">
        <f t="shared" si="134"/>
        <v>0</v>
      </c>
      <c r="AV85" s="124"/>
      <c r="AW85" s="60">
        <v>30</v>
      </c>
      <c r="AX85" s="122">
        <f t="shared" si="135"/>
        <v>0</v>
      </c>
      <c r="AY85" s="124"/>
      <c r="AZ85" s="60"/>
      <c r="BA85" s="122">
        <f t="shared" si="136"/>
        <v>0</v>
      </c>
      <c r="BB85" s="124"/>
      <c r="BC85" s="60"/>
      <c r="BD85" s="122">
        <f t="shared" si="137"/>
        <v>0</v>
      </c>
      <c r="BE85" s="124"/>
    </row>
    <row r="86" spans="1:59" ht="25.5" x14ac:dyDescent="0.25">
      <c r="A86" s="64" t="s">
        <v>218</v>
      </c>
      <c r="B86" s="72" t="s">
        <v>44</v>
      </c>
      <c r="C86" s="72">
        <v>3</v>
      </c>
      <c r="D86" s="35" t="s">
        <v>387</v>
      </c>
      <c r="E86" s="15" t="s">
        <v>525</v>
      </c>
      <c r="F86" s="14" t="s">
        <v>4</v>
      </c>
      <c r="G86" s="164">
        <f>CENA!G77</f>
        <v>0</v>
      </c>
      <c r="H86" s="121">
        <f t="shared" si="120"/>
        <v>2200</v>
      </c>
      <c r="I86" s="121">
        <f t="shared" si="121"/>
        <v>0</v>
      </c>
      <c r="J86" s="60">
        <v>175</v>
      </c>
      <c r="K86" s="122">
        <f t="shared" ref="K86" si="139">$G86*J86</f>
        <v>0</v>
      </c>
      <c r="L86" s="124"/>
      <c r="M86" s="60">
        <v>0</v>
      </c>
      <c r="N86" s="122">
        <f t="shared" si="123"/>
        <v>0</v>
      </c>
      <c r="O86" s="124"/>
      <c r="P86" s="60">
        <v>150</v>
      </c>
      <c r="Q86" s="122">
        <f t="shared" si="124"/>
        <v>0</v>
      </c>
      <c r="R86" s="124"/>
      <c r="S86" s="60">
        <v>350</v>
      </c>
      <c r="T86" s="122">
        <f t="shared" si="125"/>
        <v>0</v>
      </c>
      <c r="U86" s="124"/>
      <c r="V86" s="60">
        <v>0</v>
      </c>
      <c r="W86" s="122">
        <f t="shared" si="126"/>
        <v>0</v>
      </c>
      <c r="X86" s="124"/>
      <c r="Y86" s="60">
        <v>100</v>
      </c>
      <c r="Z86" s="122">
        <f t="shared" si="127"/>
        <v>0</v>
      </c>
      <c r="AA86" s="124"/>
      <c r="AB86" s="60">
        <v>175</v>
      </c>
      <c r="AC86" s="122">
        <f t="shared" si="128"/>
        <v>0</v>
      </c>
      <c r="AD86" s="124"/>
      <c r="AE86" s="60">
        <v>125</v>
      </c>
      <c r="AF86" s="122">
        <f t="shared" si="129"/>
        <v>0</v>
      </c>
      <c r="AG86" s="124"/>
      <c r="AH86" s="60">
        <v>150</v>
      </c>
      <c r="AI86" s="122">
        <f t="shared" si="130"/>
        <v>0</v>
      </c>
      <c r="AJ86" s="124"/>
      <c r="AK86" s="60">
        <v>175</v>
      </c>
      <c r="AL86" s="122">
        <f t="shared" si="131"/>
        <v>0</v>
      </c>
      <c r="AM86" s="124"/>
      <c r="AN86" s="60">
        <v>200</v>
      </c>
      <c r="AO86" s="122">
        <f t="shared" si="132"/>
        <v>0</v>
      </c>
      <c r="AP86" s="124"/>
      <c r="AQ86" s="60">
        <v>250</v>
      </c>
      <c r="AR86" s="122">
        <f t="shared" si="133"/>
        <v>0</v>
      </c>
      <c r="AS86" s="124"/>
      <c r="AT86" s="60">
        <v>175</v>
      </c>
      <c r="AU86" s="122">
        <f t="shared" si="134"/>
        <v>0</v>
      </c>
      <c r="AV86" s="124"/>
      <c r="AW86" s="60">
        <v>175</v>
      </c>
      <c r="AX86" s="122">
        <f t="shared" si="135"/>
        <v>0</v>
      </c>
      <c r="AY86" s="124"/>
      <c r="AZ86" s="60"/>
      <c r="BA86" s="122">
        <f t="shared" si="136"/>
        <v>0</v>
      </c>
      <c r="BB86" s="124"/>
      <c r="BC86" s="60"/>
      <c r="BD86" s="122">
        <f t="shared" si="137"/>
        <v>0</v>
      </c>
      <c r="BE86" s="124"/>
    </row>
    <row r="87" spans="1:59" ht="25.5" x14ac:dyDescent="0.25">
      <c r="A87" s="64" t="s">
        <v>219</v>
      </c>
      <c r="B87" s="72" t="s">
        <v>44</v>
      </c>
      <c r="C87" s="72">
        <v>4</v>
      </c>
      <c r="D87" s="35" t="s">
        <v>388</v>
      </c>
      <c r="E87" s="15" t="s">
        <v>526</v>
      </c>
      <c r="F87" s="14" t="s">
        <v>4</v>
      </c>
      <c r="G87" s="164">
        <f>CENA!G78</f>
        <v>0</v>
      </c>
      <c r="H87" s="121">
        <f t="shared" si="120"/>
        <v>410</v>
      </c>
      <c r="I87" s="121">
        <f t="shared" si="121"/>
        <v>0</v>
      </c>
      <c r="J87" s="60">
        <v>50</v>
      </c>
      <c r="K87" s="122">
        <f t="shared" ref="K87" si="140">$G87*J87</f>
        <v>0</v>
      </c>
      <c r="L87" s="124"/>
      <c r="M87" s="60"/>
      <c r="N87" s="122">
        <f t="shared" si="123"/>
        <v>0</v>
      </c>
      <c r="O87" s="124"/>
      <c r="P87" s="60">
        <v>30</v>
      </c>
      <c r="Q87" s="122">
        <f t="shared" si="124"/>
        <v>0</v>
      </c>
      <c r="R87" s="124"/>
      <c r="S87" s="60">
        <v>30</v>
      </c>
      <c r="T87" s="122">
        <f t="shared" si="125"/>
        <v>0</v>
      </c>
      <c r="U87" s="124"/>
      <c r="V87" s="60">
        <v>0</v>
      </c>
      <c r="W87" s="122">
        <f t="shared" si="126"/>
        <v>0</v>
      </c>
      <c r="X87" s="124"/>
      <c r="Y87" s="60">
        <v>20</v>
      </c>
      <c r="Z87" s="122">
        <f t="shared" si="127"/>
        <v>0</v>
      </c>
      <c r="AA87" s="124"/>
      <c r="AB87" s="60">
        <v>30</v>
      </c>
      <c r="AC87" s="122">
        <f t="shared" si="128"/>
        <v>0</v>
      </c>
      <c r="AD87" s="124"/>
      <c r="AE87" s="60">
        <v>20</v>
      </c>
      <c r="AF87" s="122">
        <f t="shared" si="129"/>
        <v>0</v>
      </c>
      <c r="AG87" s="124"/>
      <c r="AH87" s="60">
        <v>30</v>
      </c>
      <c r="AI87" s="122">
        <f t="shared" si="130"/>
        <v>0</v>
      </c>
      <c r="AJ87" s="124"/>
      <c r="AK87" s="60">
        <v>30</v>
      </c>
      <c r="AL87" s="122">
        <f t="shared" si="131"/>
        <v>0</v>
      </c>
      <c r="AM87" s="124"/>
      <c r="AN87" s="60">
        <v>60</v>
      </c>
      <c r="AO87" s="122">
        <f t="shared" si="132"/>
        <v>0</v>
      </c>
      <c r="AP87" s="124"/>
      <c r="AQ87" s="60">
        <v>50</v>
      </c>
      <c r="AR87" s="122">
        <f t="shared" si="133"/>
        <v>0</v>
      </c>
      <c r="AS87" s="124"/>
      <c r="AT87" s="60">
        <v>30</v>
      </c>
      <c r="AU87" s="122">
        <f t="shared" si="134"/>
        <v>0</v>
      </c>
      <c r="AV87" s="124"/>
      <c r="AW87" s="60">
        <v>30</v>
      </c>
      <c r="AX87" s="122">
        <f t="shared" si="135"/>
        <v>0</v>
      </c>
      <c r="AY87" s="124"/>
      <c r="AZ87" s="60"/>
      <c r="BA87" s="122">
        <f t="shared" si="136"/>
        <v>0</v>
      </c>
      <c r="BB87" s="124"/>
      <c r="BC87" s="60"/>
      <c r="BD87" s="122">
        <f t="shared" si="137"/>
        <v>0</v>
      </c>
      <c r="BE87" s="124"/>
    </row>
    <row r="88" spans="1:59" ht="25.5" x14ac:dyDescent="0.25">
      <c r="A88" s="64" t="s">
        <v>220</v>
      </c>
      <c r="B88" s="72" t="s">
        <v>44</v>
      </c>
      <c r="C88" s="72">
        <v>5</v>
      </c>
      <c r="D88" s="15" t="s">
        <v>438</v>
      </c>
      <c r="E88" s="15" t="s">
        <v>527</v>
      </c>
      <c r="F88" s="14" t="s">
        <v>7</v>
      </c>
      <c r="G88" s="164">
        <f>CENA!G79</f>
        <v>0</v>
      </c>
      <c r="H88" s="121">
        <f t="shared" si="120"/>
        <v>677</v>
      </c>
      <c r="I88" s="121">
        <f t="shared" si="121"/>
        <v>0</v>
      </c>
      <c r="J88" s="60">
        <v>70</v>
      </c>
      <c r="K88" s="122">
        <f t="shared" ref="K88" si="141">$G88*J88</f>
        <v>0</v>
      </c>
      <c r="L88" s="124"/>
      <c r="M88" s="60">
        <v>70</v>
      </c>
      <c r="N88" s="122">
        <f t="shared" si="123"/>
        <v>0</v>
      </c>
      <c r="O88" s="124"/>
      <c r="P88" s="60"/>
      <c r="Q88" s="122">
        <f t="shared" si="124"/>
        <v>0</v>
      </c>
      <c r="R88" s="124"/>
      <c r="S88" s="60">
        <v>60</v>
      </c>
      <c r="T88" s="122">
        <f t="shared" si="125"/>
        <v>0</v>
      </c>
      <c r="U88" s="124"/>
      <c r="V88" s="60">
        <v>45</v>
      </c>
      <c r="W88" s="122">
        <f t="shared" si="126"/>
        <v>0</v>
      </c>
      <c r="X88" s="124"/>
      <c r="Y88" s="60">
        <v>40</v>
      </c>
      <c r="Z88" s="122">
        <f t="shared" si="127"/>
        <v>0</v>
      </c>
      <c r="AA88" s="124"/>
      <c r="AB88" s="60">
        <v>90</v>
      </c>
      <c r="AC88" s="122">
        <f t="shared" si="128"/>
        <v>0</v>
      </c>
      <c r="AD88" s="124"/>
      <c r="AE88" s="60"/>
      <c r="AF88" s="122">
        <f t="shared" si="129"/>
        <v>0</v>
      </c>
      <c r="AG88" s="124"/>
      <c r="AH88" s="60">
        <v>40</v>
      </c>
      <c r="AI88" s="122">
        <f t="shared" si="130"/>
        <v>0</v>
      </c>
      <c r="AJ88" s="124"/>
      <c r="AK88" s="60">
        <v>80</v>
      </c>
      <c r="AL88" s="122">
        <f t="shared" si="131"/>
        <v>0</v>
      </c>
      <c r="AM88" s="124"/>
      <c r="AN88" s="60">
        <v>40</v>
      </c>
      <c r="AO88" s="122">
        <f t="shared" si="132"/>
        <v>0</v>
      </c>
      <c r="AP88" s="124"/>
      <c r="AQ88" s="60">
        <v>60</v>
      </c>
      <c r="AR88" s="122">
        <f t="shared" si="133"/>
        <v>0</v>
      </c>
      <c r="AS88" s="124"/>
      <c r="AT88" s="60">
        <v>22</v>
      </c>
      <c r="AU88" s="122">
        <f t="shared" si="134"/>
        <v>0</v>
      </c>
      <c r="AV88" s="124"/>
      <c r="AW88" s="60">
        <v>60</v>
      </c>
      <c r="AX88" s="122">
        <f t="shared" si="135"/>
        <v>0</v>
      </c>
      <c r="AY88" s="124"/>
      <c r="AZ88" s="60"/>
      <c r="BA88" s="122">
        <f t="shared" si="136"/>
        <v>0</v>
      </c>
      <c r="BB88" s="124"/>
      <c r="BC88" s="60"/>
      <c r="BD88" s="122">
        <f t="shared" si="137"/>
        <v>0</v>
      </c>
      <c r="BE88" s="124"/>
    </row>
    <row r="89" spans="1:59" ht="25.5" x14ac:dyDescent="0.25">
      <c r="A89" s="64" t="s">
        <v>221</v>
      </c>
      <c r="B89" s="72" t="s">
        <v>44</v>
      </c>
      <c r="C89" s="72">
        <v>6</v>
      </c>
      <c r="D89" s="35" t="s">
        <v>439</v>
      </c>
      <c r="E89" s="15" t="s">
        <v>528</v>
      </c>
      <c r="F89" s="14" t="s">
        <v>6</v>
      </c>
      <c r="G89" s="164">
        <f>CENA!G80</f>
        <v>0</v>
      </c>
      <c r="H89" s="121">
        <f t="shared" si="120"/>
        <v>624</v>
      </c>
      <c r="I89" s="121">
        <f t="shared" si="121"/>
        <v>0</v>
      </c>
      <c r="J89" s="60">
        <v>62.4</v>
      </c>
      <c r="K89" s="122">
        <f t="shared" ref="K89" si="142">$G89*J89</f>
        <v>0</v>
      </c>
      <c r="L89" s="130">
        <f>J89/2.6</f>
        <v>24</v>
      </c>
      <c r="M89" s="60">
        <v>62.4</v>
      </c>
      <c r="N89" s="122">
        <f t="shared" si="123"/>
        <v>0</v>
      </c>
      <c r="O89" s="130">
        <f>M89/2.6</f>
        <v>24</v>
      </c>
      <c r="P89" s="60"/>
      <c r="Q89" s="122">
        <f t="shared" si="124"/>
        <v>0</v>
      </c>
      <c r="R89" s="130">
        <f>P89/2.6</f>
        <v>0</v>
      </c>
      <c r="S89" s="60">
        <v>62.4</v>
      </c>
      <c r="T89" s="122">
        <f t="shared" si="125"/>
        <v>0</v>
      </c>
      <c r="U89" s="130">
        <f>S89/2.6</f>
        <v>24</v>
      </c>
      <c r="V89" s="60">
        <v>31.2</v>
      </c>
      <c r="W89" s="122">
        <f t="shared" si="126"/>
        <v>0</v>
      </c>
      <c r="X89" s="130">
        <f>V89/2.6</f>
        <v>12</v>
      </c>
      <c r="Y89" s="60">
        <v>31.2</v>
      </c>
      <c r="Z89" s="122">
        <f t="shared" si="127"/>
        <v>0</v>
      </c>
      <c r="AA89" s="130">
        <f>Y89/2.6</f>
        <v>12</v>
      </c>
      <c r="AB89" s="60">
        <v>62.4</v>
      </c>
      <c r="AC89" s="122">
        <f t="shared" si="128"/>
        <v>0</v>
      </c>
      <c r="AD89" s="130">
        <f>AB89/2.6</f>
        <v>24</v>
      </c>
      <c r="AE89" s="60"/>
      <c r="AF89" s="122">
        <f t="shared" si="129"/>
        <v>0</v>
      </c>
      <c r="AG89" s="130">
        <f>AE89/2.6</f>
        <v>0</v>
      </c>
      <c r="AH89" s="60">
        <v>31.2</v>
      </c>
      <c r="AI89" s="122">
        <f t="shared" si="130"/>
        <v>0</v>
      </c>
      <c r="AJ89" s="130">
        <f>AH89/2.6</f>
        <v>12</v>
      </c>
      <c r="AK89" s="60">
        <v>93.6</v>
      </c>
      <c r="AL89" s="122">
        <f t="shared" si="131"/>
        <v>0</v>
      </c>
      <c r="AM89" s="130">
        <f>AK89/2.6</f>
        <v>36</v>
      </c>
      <c r="AN89" s="60">
        <v>31.2</v>
      </c>
      <c r="AO89" s="122">
        <f t="shared" si="132"/>
        <v>0</v>
      </c>
      <c r="AP89" s="130">
        <f>AN89/2.6</f>
        <v>12</v>
      </c>
      <c r="AQ89" s="60">
        <v>62.4</v>
      </c>
      <c r="AR89" s="122">
        <f t="shared" si="133"/>
        <v>0</v>
      </c>
      <c r="AS89" s="130">
        <f>AQ89/2.6</f>
        <v>24</v>
      </c>
      <c r="AT89" s="60">
        <v>31.2</v>
      </c>
      <c r="AU89" s="122">
        <f t="shared" si="134"/>
        <v>0</v>
      </c>
      <c r="AV89" s="130">
        <f>AT89/2.6</f>
        <v>12</v>
      </c>
      <c r="AW89" s="60">
        <v>62.4</v>
      </c>
      <c r="AX89" s="122">
        <f t="shared" si="135"/>
        <v>0</v>
      </c>
      <c r="AY89" s="130">
        <f>AW89/2.6</f>
        <v>24</v>
      </c>
      <c r="AZ89" s="60"/>
      <c r="BA89" s="122">
        <f t="shared" si="136"/>
        <v>0</v>
      </c>
      <c r="BB89" s="130">
        <f>AZ89/2.6</f>
        <v>0</v>
      </c>
      <c r="BC89" s="60"/>
      <c r="BD89" s="122">
        <f t="shared" si="137"/>
        <v>0</v>
      </c>
      <c r="BE89" s="130">
        <f>BC89/2.6</f>
        <v>0</v>
      </c>
    </row>
    <row r="90" spans="1:59" ht="25.5" x14ac:dyDescent="0.25">
      <c r="A90" s="64" t="s">
        <v>222</v>
      </c>
      <c r="B90" s="72" t="s">
        <v>44</v>
      </c>
      <c r="C90" s="72">
        <v>7</v>
      </c>
      <c r="D90" s="35" t="s">
        <v>412</v>
      </c>
      <c r="E90" s="15" t="s">
        <v>529</v>
      </c>
      <c r="F90" s="14" t="s">
        <v>7</v>
      </c>
      <c r="G90" s="164">
        <f>CENA!G81</f>
        <v>0</v>
      </c>
      <c r="H90" s="121">
        <f t="shared" si="120"/>
        <v>775.5</v>
      </c>
      <c r="I90" s="121">
        <f t="shared" si="121"/>
        <v>0</v>
      </c>
      <c r="J90" s="60">
        <v>82.5</v>
      </c>
      <c r="K90" s="122">
        <f t="shared" ref="K90" si="143">$G90*J90</f>
        <v>0</v>
      </c>
      <c r="L90" s="124"/>
      <c r="M90" s="60">
        <v>82.5</v>
      </c>
      <c r="N90" s="122">
        <f t="shared" si="123"/>
        <v>0</v>
      </c>
      <c r="O90" s="124"/>
      <c r="P90" s="60">
        <v>0</v>
      </c>
      <c r="Q90" s="122">
        <f t="shared" si="124"/>
        <v>0</v>
      </c>
      <c r="R90" s="124"/>
      <c r="S90" s="60">
        <v>66</v>
      </c>
      <c r="T90" s="122">
        <f t="shared" si="125"/>
        <v>0</v>
      </c>
      <c r="U90" s="124"/>
      <c r="V90" s="60">
        <v>49.5</v>
      </c>
      <c r="W90" s="122">
        <f t="shared" si="126"/>
        <v>0</v>
      </c>
      <c r="X90" s="124"/>
      <c r="Y90" s="60">
        <v>49.5</v>
      </c>
      <c r="Z90" s="122">
        <f t="shared" si="127"/>
        <v>0</v>
      </c>
      <c r="AA90" s="124"/>
      <c r="AB90" s="60">
        <v>99</v>
      </c>
      <c r="AC90" s="122">
        <f t="shared" si="128"/>
        <v>0</v>
      </c>
      <c r="AD90" s="124"/>
      <c r="AE90" s="60">
        <v>0</v>
      </c>
      <c r="AF90" s="122">
        <f t="shared" si="129"/>
        <v>0</v>
      </c>
      <c r="AG90" s="124"/>
      <c r="AH90" s="60">
        <v>49.5</v>
      </c>
      <c r="AI90" s="122">
        <f t="shared" si="130"/>
        <v>0</v>
      </c>
      <c r="AJ90" s="124"/>
      <c r="AK90" s="60">
        <v>82.5</v>
      </c>
      <c r="AL90" s="122">
        <f t="shared" si="131"/>
        <v>0</v>
      </c>
      <c r="AM90" s="124"/>
      <c r="AN90" s="60">
        <v>49.5</v>
      </c>
      <c r="AO90" s="122">
        <f t="shared" si="132"/>
        <v>0</v>
      </c>
      <c r="AP90" s="124"/>
      <c r="AQ90" s="60">
        <v>66</v>
      </c>
      <c r="AR90" s="122">
        <f t="shared" si="133"/>
        <v>0</v>
      </c>
      <c r="AS90" s="124"/>
      <c r="AT90" s="60">
        <v>33</v>
      </c>
      <c r="AU90" s="122">
        <f t="shared" si="134"/>
        <v>0</v>
      </c>
      <c r="AV90" s="124"/>
      <c r="AW90" s="60">
        <v>66</v>
      </c>
      <c r="AX90" s="122">
        <f t="shared" si="135"/>
        <v>0</v>
      </c>
      <c r="AY90" s="124"/>
      <c r="AZ90" s="60"/>
      <c r="BA90" s="122">
        <f t="shared" si="136"/>
        <v>0</v>
      </c>
      <c r="BB90" s="124"/>
      <c r="BC90" s="60"/>
      <c r="BD90" s="122">
        <f t="shared" si="137"/>
        <v>0</v>
      </c>
      <c r="BE90" s="124"/>
    </row>
    <row r="91" spans="1:59" ht="25.5" x14ac:dyDescent="0.25">
      <c r="A91" s="64" t="s">
        <v>223</v>
      </c>
      <c r="B91" s="72" t="s">
        <v>44</v>
      </c>
      <c r="C91" s="72">
        <v>8</v>
      </c>
      <c r="D91" s="34" t="s">
        <v>440</v>
      </c>
      <c r="E91" s="36" t="s">
        <v>530</v>
      </c>
      <c r="F91" s="14" t="s">
        <v>4</v>
      </c>
      <c r="G91" s="164">
        <f>CENA!G82</f>
        <v>0</v>
      </c>
      <c r="H91" s="121">
        <f t="shared" si="120"/>
        <v>0</v>
      </c>
      <c r="I91" s="121">
        <f t="shared" si="121"/>
        <v>0</v>
      </c>
      <c r="J91" s="60"/>
      <c r="K91" s="122">
        <f t="shared" ref="K91" si="144">$G91*J91</f>
        <v>0</v>
      </c>
      <c r="L91" s="124"/>
      <c r="M91" s="60"/>
      <c r="N91" s="122">
        <f t="shared" si="123"/>
        <v>0</v>
      </c>
      <c r="O91" s="124"/>
      <c r="P91" s="60"/>
      <c r="Q91" s="122">
        <f t="shared" si="124"/>
        <v>0</v>
      </c>
      <c r="R91" s="124"/>
      <c r="S91" s="60"/>
      <c r="T91" s="122">
        <f t="shared" si="125"/>
        <v>0</v>
      </c>
      <c r="U91" s="124"/>
      <c r="V91" s="60"/>
      <c r="W91" s="122">
        <f t="shared" si="126"/>
        <v>0</v>
      </c>
      <c r="X91" s="124"/>
      <c r="Y91" s="60"/>
      <c r="Z91" s="122">
        <f t="shared" si="127"/>
        <v>0</v>
      </c>
      <c r="AA91" s="124"/>
      <c r="AB91" s="60"/>
      <c r="AC91" s="122">
        <f t="shared" si="128"/>
        <v>0</v>
      </c>
      <c r="AD91" s="124"/>
      <c r="AE91" s="60"/>
      <c r="AF91" s="122">
        <f t="shared" si="129"/>
        <v>0</v>
      </c>
      <c r="AG91" s="124"/>
      <c r="AH91" s="60"/>
      <c r="AI91" s="122">
        <f t="shared" si="130"/>
        <v>0</v>
      </c>
      <c r="AJ91" s="124"/>
      <c r="AK91" s="60"/>
      <c r="AL91" s="122">
        <f t="shared" si="131"/>
        <v>0</v>
      </c>
      <c r="AM91" s="124"/>
      <c r="AN91" s="60"/>
      <c r="AO91" s="122">
        <f t="shared" si="132"/>
        <v>0</v>
      </c>
      <c r="AP91" s="124"/>
      <c r="AQ91" s="60"/>
      <c r="AR91" s="122">
        <f t="shared" si="133"/>
        <v>0</v>
      </c>
      <c r="AS91" s="124"/>
      <c r="AT91" s="60"/>
      <c r="AU91" s="122">
        <f t="shared" si="134"/>
        <v>0</v>
      </c>
      <c r="AV91" s="124"/>
      <c r="AW91" s="60"/>
      <c r="AX91" s="122">
        <f t="shared" si="135"/>
        <v>0</v>
      </c>
      <c r="AY91" s="124"/>
      <c r="AZ91" s="60"/>
      <c r="BA91" s="122">
        <f t="shared" si="136"/>
        <v>0</v>
      </c>
      <c r="BB91" s="124"/>
      <c r="BC91" s="60"/>
      <c r="BD91" s="122">
        <f t="shared" si="137"/>
        <v>0</v>
      </c>
      <c r="BE91" s="124"/>
    </row>
    <row r="92" spans="1:59" ht="25.5" x14ac:dyDescent="0.25">
      <c r="A92" s="64" t="s">
        <v>224</v>
      </c>
      <c r="B92" s="72" t="s">
        <v>44</v>
      </c>
      <c r="C92" s="72">
        <v>9</v>
      </c>
      <c r="D92" s="34" t="s">
        <v>441</v>
      </c>
      <c r="E92" s="36" t="s">
        <v>531</v>
      </c>
      <c r="F92" s="14" t="s">
        <v>7</v>
      </c>
      <c r="G92" s="164">
        <f>CENA!G83</f>
        <v>0</v>
      </c>
      <c r="H92" s="121">
        <f t="shared" si="120"/>
        <v>1320</v>
      </c>
      <c r="I92" s="121">
        <f t="shared" si="121"/>
        <v>0</v>
      </c>
      <c r="J92" s="60">
        <v>120</v>
      </c>
      <c r="K92" s="122">
        <f t="shared" ref="K92" si="145">$G92*J92</f>
        <v>0</v>
      </c>
      <c r="L92" s="124"/>
      <c r="M92" s="60">
        <v>80</v>
      </c>
      <c r="N92" s="122">
        <f t="shared" si="123"/>
        <v>0</v>
      </c>
      <c r="O92" s="124"/>
      <c r="P92" s="60">
        <v>120</v>
      </c>
      <c r="Q92" s="122">
        <f t="shared" si="124"/>
        <v>0</v>
      </c>
      <c r="R92" s="124"/>
      <c r="S92" s="60">
        <v>120</v>
      </c>
      <c r="T92" s="122">
        <f t="shared" si="125"/>
        <v>0</v>
      </c>
      <c r="U92" s="124"/>
      <c r="V92" s="60">
        <v>80</v>
      </c>
      <c r="W92" s="122">
        <f t="shared" si="126"/>
        <v>0</v>
      </c>
      <c r="X92" s="124"/>
      <c r="Y92" s="60">
        <v>80</v>
      </c>
      <c r="Z92" s="122">
        <f t="shared" si="127"/>
        <v>0</v>
      </c>
      <c r="AA92" s="124"/>
      <c r="AB92" s="60">
        <v>120</v>
      </c>
      <c r="AC92" s="122">
        <f t="shared" si="128"/>
        <v>0</v>
      </c>
      <c r="AD92" s="124"/>
      <c r="AE92" s="60">
        <v>40</v>
      </c>
      <c r="AF92" s="122">
        <f t="shared" si="129"/>
        <v>0</v>
      </c>
      <c r="AG92" s="124"/>
      <c r="AH92" s="60">
        <v>80</v>
      </c>
      <c r="AI92" s="122">
        <f t="shared" si="130"/>
        <v>0</v>
      </c>
      <c r="AJ92" s="124"/>
      <c r="AK92" s="60">
        <v>120</v>
      </c>
      <c r="AL92" s="122">
        <f t="shared" si="131"/>
        <v>0</v>
      </c>
      <c r="AM92" s="124"/>
      <c r="AN92" s="60">
        <v>80</v>
      </c>
      <c r="AO92" s="122">
        <f t="shared" si="132"/>
        <v>0</v>
      </c>
      <c r="AP92" s="124"/>
      <c r="AQ92" s="60">
        <v>120</v>
      </c>
      <c r="AR92" s="122">
        <f t="shared" si="133"/>
        <v>0</v>
      </c>
      <c r="AS92" s="124"/>
      <c r="AT92" s="60">
        <v>80</v>
      </c>
      <c r="AU92" s="122">
        <f t="shared" si="134"/>
        <v>0</v>
      </c>
      <c r="AV92" s="124"/>
      <c r="AW92" s="60">
        <v>80</v>
      </c>
      <c r="AX92" s="122">
        <f t="shared" si="135"/>
        <v>0</v>
      </c>
      <c r="AY92" s="124"/>
      <c r="AZ92" s="60"/>
      <c r="BA92" s="122">
        <f t="shared" si="136"/>
        <v>0</v>
      </c>
      <c r="BB92" s="124"/>
      <c r="BC92" s="60"/>
      <c r="BD92" s="122">
        <f t="shared" si="137"/>
        <v>0</v>
      </c>
      <c r="BE92" s="124"/>
    </row>
    <row r="93" spans="1:59" ht="25.5" x14ac:dyDescent="0.25">
      <c r="A93" s="64" t="s">
        <v>225</v>
      </c>
      <c r="B93" s="72" t="s">
        <v>44</v>
      </c>
      <c r="C93" s="72">
        <v>10</v>
      </c>
      <c r="D93" s="34" t="s">
        <v>389</v>
      </c>
      <c r="E93" s="36" t="s">
        <v>532</v>
      </c>
      <c r="F93" s="14" t="s">
        <v>16</v>
      </c>
      <c r="G93" s="164" t="str">
        <f>CENA!G84</f>
        <v>/</v>
      </c>
      <c r="H93" s="121" t="s">
        <v>16</v>
      </c>
      <c r="I93" s="121" t="s">
        <v>16</v>
      </c>
      <c r="J93" s="60" t="s">
        <v>16</v>
      </c>
      <c r="K93" s="126" t="s">
        <v>16</v>
      </c>
      <c r="L93" s="127"/>
      <c r="M93" s="60" t="s">
        <v>16</v>
      </c>
      <c r="N93" s="126" t="s">
        <v>16</v>
      </c>
      <c r="O93" s="127"/>
      <c r="P93" s="60" t="s">
        <v>16</v>
      </c>
      <c r="Q93" s="126" t="s">
        <v>16</v>
      </c>
      <c r="R93" s="127"/>
      <c r="S93" s="60" t="s">
        <v>16</v>
      </c>
      <c r="T93" s="126" t="s">
        <v>16</v>
      </c>
      <c r="U93" s="127"/>
      <c r="V93" s="60" t="s">
        <v>16</v>
      </c>
      <c r="W93" s="126" t="s">
        <v>16</v>
      </c>
      <c r="X93" s="127"/>
      <c r="Y93" s="60" t="s">
        <v>16</v>
      </c>
      <c r="Z93" s="126" t="s">
        <v>16</v>
      </c>
      <c r="AA93" s="127"/>
      <c r="AB93" s="60" t="s">
        <v>16</v>
      </c>
      <c r="AC93" s="126" t="s">
        <v>16</v>
      </c>
      <c r="AD93" s="127"/>
      <c r="AE93" s="60" t="s">
        <v>16</v>
      </c>
      <c r="AF93" s="126" t="s">
        <v>16</v>
      </c>
      <c r="AG93" s="127"/>
      <c r="AH93" s="60" t="s">
        <v>16</v>
      </c>
      <c r="AI93" s="126" t="s">
        <v>16</v>
      </c>
      <c r="AJ93" s="127"/>
      <c r="AK93" s="60" t="s">
        <v>16</v>
      </c>
      <c r="AL93" s="126" t="s">
        <v>16</v>
      </c>
      <c r="AM93" s="127"/>
      <c r="AN93" s="60" t="s">
        <v>16</v>
      </c>
      <c r="AO93" s="126" t="s">
        <v>16</v>
      </c>
      <c r="AP93" s="127"/>
      <c r="AQ93" s="60" t="s">
        <v>16</v>
      </c>
      <c r="AR93" s="126" t="s">
        <v>16</v>
      </c>
      <c r="AS93" s="127"/>
      <c r="AT93" s="60" t="s">
        <v>16</v>
      </c>
      <c r="AU93" s="126" t="s">
        <v>16</v>
      </c>
      <c r="AV93" s="127"/>
      <c r="AW93" s="60" t="s">
        <v>16</v>
      </c>
      <c r="AX93" s="126" t="s">
        <v>16</v>
      </c>
      <c r="AY93" s="127"/>
      <c r="AZ93" s="60" t="s">
        <v>16</v>
      </c>
      <c r="BA93" s="126" t="s">
        <v>16</v>
      </c>
      <c r="BB93" s="127"/>
      <c r="BC93" s="60" t="s">
        <v>16</v>
      </c>
      <c r="BD93" s="126" t="s">
        <v>16</v>
      </c>
      <c r="BE93" s="127"/>
    </row>
    <row r="94" spans="1:59" x14ac:dyDescent="0.25">
      <c r="A94" s="64" t="s">
        <v>226</v>
      </c>
      <c r="B94" s="74"/>
      <c r="C94" s="74" t="s">
        <v>22</v>
      </c>
      <c r="D94" s="34" t="s">
        <v>8</v>
      </c>
      <c r="E94" s="34" t="s">
        <v>533</v>
      </c>
      <c r="F94" s="14" t="s">
        <v>7</v>
      </c>
      <c r="G94" s="164">
        <f>CENA!G85</f>
        <v>0</v>
      </c>
      <c r="H94" s="121">
        <f t="shared" ref="H94:H95" si="146">J94+M94+P94+S94+V94+Y94+AB94+AE94+AH94+AK94+AN94+AQ94+AZ94+AW94+AT94+BC94</f>
        <v>1170</v>
      </c>
      <c r="I94" s="121">
        <f t="shared" ref="I94:I95" si="147">G94*H94</f>
        <v>0</v>
      </c>
      <c r="J94" s="60">
        <v>135</v>
      </c>
      <c r="K94" s="122">
        <f t="shared" ref="K94" si="148">$G94*J94</f>
        <v>0</v>
      </c>
      <c r="L94" s="124"/>
      <c r="M94" s="60">
        <v>75</v>
      </c>
      <c r="N94" s="122">
        <f t="shared" ref="N94:N95" si="149">$G94*M94</f>
        <v>0</v>
      </c>
      <c r="O94" s="124"/>
      <c r="P94" s="60">
        <v>105</v>
      </c>
      <c r="Q94" s="122">
        <f>$G94*P94</f>
        <v>0</v>
      </c>
      <c r="R94" s="124"/>
      <c r="S94" s="60">
        <v>60</v>
      </c>
      <c r="T94" s="122">
        <f>$G94*S94</f>
        <v>0</v>
      </c>
      <c r="U94" s="124"/>
      <c r="V94" s="60">
        <v>45</v>
      </c>
      <c r="W94" s="122">
        <f>$G94*V94</f>
        <v>0</v>
      </c>
      <c r="X94" s="124"/>
      <c r="Y94" s="60">
        <v>75</v>
      </c>
      <c r="Z94" s="122">
        <f>$G94*Y94</f>
        <v>0</v>
      </c>
      <c r="AA94" s="124"/>
      <c r="AB94" s="60">
        <v>120</v>
      </c>
      <c r="AC94" s="122">
        <f>$G94*AB94</f>
        <v>0</v>
      </c>
      <c r="AD94" s="124"/>
      <c r="AE94" s="60"/>
      <c r="AF94" s="122">
        <f>$G94*AE94</f>
        <v>0</v>
      </c>
      <c r="AG94" s="124"/>
      <c r="AH94" s="60">
        <v>90</v>
      </c>
      <c r="AI94" s="122">
        <f>$G94*AH94</f>
        <v>0</v>
      </c>
      <c r="AJ94" s="124"/>
      <c r="AK94" s="60">
        <v>105</v>
      </c>
      <c r="AL94" s="122">
        <f>$G94*AK94</f>
        <v>0</v>
      </c>
      <c r="AM94" s="124"/>
      <c r="AN94" s="60">
        <v>105</v>
      </c>
      <c r="AO94" s="122">
        <f>$G94*AN94</f>
        <v>0</v>
      </c>
      <c r="AP94" s="124"/>
      <c r="AQ94" s="60">
        <v>60</v>
      </c>
      <c r="AR94" s="122">
        <f>$G94*AQ94</f>
        <v>0</v>
      </c>
      <c r="AS94" s="124"/>
      <c r="AT94" s="60">
        <v>75</v>
      </c>
      <c r="AU94" s="122">
        <f>$G94*AT94</f>
        <v>0</v>
      </c>
      <c r="AV94" s="124"/>
      <c r="AW94" s="60">
        <v>120</v>
      </c>
      <c r="AX94" s="122">
        <f>$G94*AW94</f>
        <v>0</v>
      </c>
      <c r="AY94" s="124"/>
      <c r="AZ94" s="60"/>
      <c r="BA94" s="122">
        <f>$G94*AZ94</f>
        <v>0</v>
      </c>
      <c r="BB94" s="124"/>
      <c r="BC94" s="60"/>
      <c r="BD94" s="122">
        <f>$G94*BC94</f>
        <v>0</v>
      </c>
      <c r="BE94" s="124"/>
    </row>
    <row r="95" spans="1:59" x14ac:dyDescent="0.25">
      <c r="A95" s="64" t="s">
        <v>227</v>
      </c>
      <c r="B95" s="74"/>
      <c r="C95" s="74" t="s">
        <v>49</v>
      </c>
      <c r="D95" s="34" t="s">
        <v>14</v>
      </c>
      <c r="E95" s="34" t="s">
        <v>534</v>
      </c>
      <c r="F95" s="14" t="s">
        <v>7</v>
      </c>
      <c r="G95" s="164">
        <f>CENA!G86</f>
        <v>0</v>
      </c>
      <c r="H95" s="121">
        <f t="shared" si="146"/>
        <v>0</v>
      </c>
      <c r="I95" s="121">
        <f t="shared" si="147"/>
        <v>0</v>
      </c>
      <c r="J95" s="60"/>
      <c r="K95" s="122">
        <f t="shared" ref="K95" si="150">$G95*J95</f>
        <v>0</v>
      </c>
      <c r="L95" s="124"/>
      <c r="M95" s="60"/>
      <c r="N95" s="122">
        <f t="shared" si="149"/>
        <v>0</v>
      </c>
      <c r="O95" s="124"/>
      <c r="P95" s="60"/>
      <c r="Q95" s="122">
        <f>$G95*P95</f>
        <v>0</v>
      </c>
      <c r="R95" s="124"/>
      <c r="S95" s="60"/>
      <c r="T95" s="122">
        <f>$G95*S95</f>
        <v>0</v>
      </c>
      <c r="U95" s="124"/>
      <c r="V95" s="60"/>
      <c r="W95" s="122">
        <f>$G95*V95</f>
        <v>0</v>
      </c>
      <c r="X95" s="124"/>
      <c r="Y95" s="60"/>
      <c r="Z95" s="122">
        <f>$G95*Y95</f>
        <v>0</v>
      </c>
      <c r="AA95" s="124"/>
      <c r="AB95" s="60"/>
      <c r="AC95" s="122">
        <f>$G95*AB95</f>
        <v>0</v>
      </c>
      <c r="AD95" s="124"/>
      <c r="AE95" s="60"/>
      <c r="AF95" s="122">
        <f>$G95*AE95</f>
        <v>0</v>
      </c>
      <c r="AG95" s="124"/>
      <c r="AH95" s="60"/>
      <c r="AI95" s="122">
        <f>$G95*AH95</f>
        <v>0</v>
      </c>
      <c r="AJ95" s="124"/>
      <c r="AK95" s="60"/>
      <c r="AL95" s="122">
        <f>$G95*AK95</f>
        <v>0</v>
      </c>
      <c r="AM95" s="124"/>
      <c r="AN95" s="60"/>
      <c r="AO95" s="122">
        <f>$G95*AN95</f>
        <v>0</v>
      </c>
      <c r="AP95" s="124"/>
      <c r="AQ95" s="60"/>
      <c r="AR95" s="122">
        <f>$G95*AQ95</f>
        <v>0</v>
      </c>
      <c r="AS95" s="124"/>
      <c r="AT95" s="60"/>
      <c r="AU95" s="122">
        <f>$G95*AT95</f>
        <v>0</v>
      </c>
      <c r="AV95" s="124"/>
      <c r="AW95" s="60"/>
      <c r="AX95" s="122">
        <f>$G95*AW95</f>
        <v>0</v>
      </c>
      <c r="AY95" s="124"/>
      <c r="AZ95" s="60"/>
      <c r="BA95" s="122">
        <f>$G95*AZ95</f>
        <v>0</v>
      </c>
      <c r="BB95" s="124"/>
      <c r="BC95" s="60"/>
      <c r="BD95" s="122">
        <f>$G95*BC95</f>
        <v>0</v>
      </c>
      <c r="BE95" s="124"/>
    </row>
    <row r="96" spans="1:59" s="52" customFormat="1" x14ac:dyDescent="0.25">
      <c r="A96" s="76"/>
      <c r="B96" s="77"/>
      <c r="C96" s="77"/>
      <c r="D96" s="54"/>
      <c r="E96" s="51"/>
      <c r="F96" s="28"/>
      <c r="G96" s="164"/>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112"/>
      <c r="BG96" s="112"/>
    </row>
    <row r="97" spans="1:59" x14ac:dyDescent="0.25">
      <c r="A97" s="146" t="s">
        <v>228</v>
      </c>
      <c r="B97" s="147" t="s">
        <v>24</v>
      </c>
      <c r="C97" s="147"/>
      <c r="D97" s="148" t="s">
        <v>32</v>
      </c>
      <c r="E97" s="148" t="s">
        <v>595</v>
      </c>
      <c r="F97" s="149"/>
      <c r="G97" s="166"/>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row>
    <row r="98" spans="1:59" ht="25.5" x14ac:dyDescent="0.25">
      <c r="A98" s="64" t="s">
        <v>229</v>
      </c>
      <c r="B98" s="72" t="s">
        <v>24</v>
      </c>
      <c r="C98" s="72">
        <v>1</v>
      </c>
      <c r="D98" s="36" t="s">
        <v>390</v>
      </c>
      <c r="E98" s="36" t="s">
        <v>535</v>
      </c>
      <c r="F98" s="14" t="s">
        <v>16</v>
      </c>
      <c r="G98" s="164" t="str">
        <f>CENA!G89</f>
        <v>/</v>
      </c>
      <c r="H98" s="121" t="s">
        <v>16</v>
      </c>
      <c r="I98" s="121" t="s">
        <v>16</v>
      </c>
      <c r="J98" s="60" t="s">
        <v>16</v>
      </c>
      <c r="K98" s="126" t="s">
        <v>16</v>
      </c>
      <c r="L98" s="127"/>
      <c r="M98" s="60" t="s">
        <v>16</v>
      </c>
      <c r="N98" s="126" t="s">
        <v>16</v>
      </c>
      <c r="O98" s="127"/>
      <c r="P98" s="60" t="s">
        <v>16</v>
      </c>
      <c r="Q98" s="126" t="s">
        <v>16</v>
      </c>
      <c r="R98" s="127"/>
      <c r="S98" s="60" t="s">
        <v>16</v>
      </c>
      <c r="T98" s="126" t="s">
        <v>16</v>
      </c>
      <c r="U98" s="127"/>
      <c r="V98" s="60" t="s">
        <v>16</v>
      </c>
      <c r="W98" s="126" t="s">
        <v>16</v>
      </c>
      <c r="X98" s="127"/>
      <c r="Y98" s="60" t="s">
        <v>16</v>
      </c>
      <c r="Z98" s="126" t="s">
        <v>16</v>
      </c>
      <c r="AA98" s="127"/>
      <c r="AB98" s="60" t="s">
        <v>16</v>
      </c>
      <c r="AC98" s="126" t="s">
        <v>16</v>
      </c>
      <c r="AD98" s="127"/>
      <c r="AE98" s="60" t="s">
        <v>16</v>
      </c>
      <c r="AF98" s="126" t="s">
        <v>16</v>
      </c>
      <c r="AG98" s="127"/>
      <c r="AH98" s="60" t="s">
        <v>16</v>
      </c>
      <c r="AI98" s="126" t="s">
        <v>16</v>
      </c>
      <c r="AJ98" s="127"/>
      <c r="AK98" s="60" t="s">
        <v>16</v>
      </c>
      <c r="AL98" s="126" t="s">
        <v>16</v>
      </c>
      <c r="AM98" s="127"/>
      <c r="AN98" s="60" t="s">
        <v>16</v>
      </c>
      <c r="AO98" s="126" t="s">
        <v>16</v>
      </c>
      <c r="AP98" s="127"/>
      <c r="AQ98" s="60" t="s">
        <v>16</v>
      </c>
      <c r="AR98" s="126" t="s">
        <v>16</v>
      </c>
      <c r="AS98" s="127"/>
      <c r="AT98" s="60" t="s">
        <v>16</v>
      </c>
      <c r="AU98" s="126" t="s">
        <v>16</v>
      </c>
      <c r="AV98" s="127"/>
      <c r="AW98" s="60" t="s">
        <v>16</v>
      </c>
      <c r="AX98" s="126" t="s">
        <v>16</v>
      </c>
      <c r="AY98" s="127"/>
      <c r="AZ98" s="60" t="s">
        <v>16</v>
      </c>
      <c r="BA98" s="126" t="s">
        <v>16</v>
      </c>
      <c r="BB98" s="127"/>
      <c r="BC98" s="60" t="s">
        <v>16</v>
      </c>
      <c r="BD98" s="126" t="s">
        <v>16</v>
      </c>
      <c r="BE98" s="127"/>
    </row>
    <row r="99" spans="1:59" x14ac:dyDescent="0.25">
      <c r="A99" s="64" t="s">
        <v>230</v>
      </c>
      <c r="B99" s="74"/>
      <c r="C99" s="74" t="s">
        <v>22</v>
      </c>
      <c r="D99" s="34" t="s">
        <v>10</v>
      </c>
      <c r="E99" s="34" t="s">
        <v>536</v>
      </c>
      <c r="F99" s="14" t="s">
        <v>7</v>
      </c>
      <c r="G99" s="164">
        <f>CENA!G90</f>
        <v>0</v>
      </c>
      <c r="H99" s="121">
        <f t="shared" ref="H99:H105" si="151">J99+M99+P99+S99+V99+Y99+AB99+AE99+AH99+AK99+AN99+AQ99+AZ99+AW99+AT99+BC99</f>
        <v>222</v>
      </c>
      <c r="I99" s="121">
        <f t="shared" ref="I99:I105" si="152">G99*H99</f>
        <v>0</v>
      </c>
      <c r="J99" s="60"/>
      <c r="K99" s="122">
        <f t="shared" ref="K99" si="153">$G99*J99</f>
        <v>0</v>
      </c>
      <c r="L99" s="124"/>
      <c r="M99" s="60"/>
      <c r="N99" s="122">
        <f t="shared" ref="N99:N105" si="154">$G99*M99</f>
        <v>0</v>
      </c>
      <c r="O99" s="124"/>
      <c r="P99" s="60"/>
      <c r="Q99" s="122">
        <f t="shared" ref="Q99:Q105" si="155">$G99*P99</f>
        <v>0</v>
      </c>
      <c r="R99" s="124"/>
      <c r="S99" s="60">
        <v>27</v>
      </c>
      <c r="T99" s="122">
        <f t="shared" ref="T99:T105" si="156">$G99*S99</f>
        <v>0</v>
      </c>
      <c r="U99" s="124"/>
      <c r="V99" s="60"/>
      <c r="W99" s="122">
        <f t="shared" ref="W99:W105" si="157">$G99*V99</f>
        <v>0</v>
      </c>
      <c r="X99" s="124"/>
      <c r="Y99" s="60"/>
      <c r="Z99" s="122">
        <f t="shared" ref="Z99:Z105" si="158">$G99*Y99</f>
        <v>0</v>
      </c>
      <c r="AA99" s="124"/>
      <c r="AB99" s="60"/>
      <c r="AC99" s="122">
        <f t="shared" ref="AC99:AC105" si="159">$G99*AB99</f>
        <v>0</v>
      </c>
      <c r="AD99" s="124"/>
      <c r="AE99" s="60">
        <v>195</v>
      </c>
      <c r="AF99" s="122">
        <f t="shared" ref="AF99:AF105" si="160">$G99*AE99</f>
        <v>0</v>
      </c>
      <c r="AG99" s="124"/>
      <c r="AH99" s="60"/>
      <c r="AI99" s="122">
        <f t="shared" ref="AI99:AI105" si="161">$G99*AH99</f>
        <v>0</v>
      </c>
      <c r="AJ99" s="124"/>
      <c r="AK99" s="60"/>
      <c r="AL99" s="122">
        <f t="shared" ref="AL99:AL105" si="162">$G99*AK99</f>
        <v>0</v>
      </c>
      <c r="AM99" s="124"/>
      <c r="AN99" s="60"/>
      <c r="AO99" s="122">
        <f t="shared" ref="AO99:AO105" si="163">$G99*AN99</f>
        <v>0</v>
      </c>
      <c r="AP99" s="124"/>
      <c r="AQ99" s="60"/>
      <c r="AR99" s="122">
        <f t="shared" ref="AR99:AR105" si="164">$G99*AQ99</f>
        <v>0</v>
      </c>
      <c r="AS99" s="124"/>
      <c r="AT99" s="60"/>
      <c r="AU99" s="122">
        <f t="shared" ref="AU99:AU105" si="165">$G99*AT99</f>
        <v>0</v>
      </c>
      <c r="AV99" s="124"/>
      <c r="AW99" s="60"/>
      <c r="AX99" s="122">
        <f t="shared" ref="AX99:AX105" si="166">$G99*AW99</f>
        <v>0</v>
      </c>
      <c r="AY99" s="124"/>
      <c r="AZ99" s="60"/>
      <c r="BA99" s="122">
        <f t="shared" ref="BA99:BA105" si="167">$G99*AZ99</f>
        <v>0</v>
      </c>
      <c r="BB99" s="124"/>
      <c r="BC99" s="60"/>
      <c r="BD99" s="122">
        <f t="shared" ref="BD99:BD105" si="168">$G99*BC99</f>
        <v>0</v>
      </c>
      <c r="BE99" s="124"/>
    </row>
    <row r="100" spans="1:59" x14ac:dyDescent="0.25">
      <c r="A100" s="64" t="s">
        <v>231</v>
      </c>
      <c r="B100" s="74"/>
      <c r="C100" s="74" t="s">
        <v>49</v>
      </c>
      <c r="D100" s="34" t="s">
        <v>11</v>
      </c>
      <c r="E100" s="34" t="s">
        <v>537</v>
      </c>
      <c r="F100" s="14" t="s">
        <v>7</v>
      </c>
      <c r="G100" s="164">
        <f>CENA!G91</f>
        <v>0</v>
      </c>
      <c r="H100" s="121">
        <f t="shared" si="151"/>
        <v>1830</v>
      </c>
      <c r="I100" s="121">
        <f t="shared" si="152"/>
        <v>0</v>
      </c>
      <c r="J100" s="60">
        <v>300</v>
      </c>
      <c r="K100" s="122">
        <f t="shared" ref="K100" si="169">$G100*J100</f>
        <v>0</v>
      </c>
      <c r="L100" s="124"/>
      <c r="M100" s="60">
        <v>240</v>
      </c>
      <c r="N100" s="122">
        <f t="shared" si="154"/>
        <v>0</v>
      </c>
      <c r="O100" s="124"/>
      <c r="P100" s="60">
        <v>300</v>
      </c>
      <c r="Q100" s="122">
        <f t="shared" si="155"/>
        <v>0</v>
      </c>
      <c r="R100" s="124"/>
      <c r="S100" s="60">
        <v>280</v>
      </c>
      <c r="T100" s="122">
        <f t="shared" si="156"/>
        <v>0</v>
      </c>
      <c r="U100" s="124"/>
      <c r="V100" s="60"/>
      <c r="W100" s="122">
        <f t="shared" si="157"/>
        <v>0</v>
      </c>
      <c r="X100" s="124"/>
      <c r="Y100" s="60">
        <v>250</v>
      </c>
      <c r="Z100" s="122">
        <f t="shared" si="158"/>
        <v>0</v>
      </c>
      <c r="AA100" s="124"/>
      <c r="AB100" s="60">
        <v>0</v>
      </c>
      <c r="AC100" s="122">
        <f t="shared" si="159"/>
        <v>0</v>
      </c>
      <c r="AD100" s="124"/>
      <c r="AE100" s="60"/>
      <c r="AF100" s="122">
        <f t="shared" si="160"/>
        <v>0</v>
      </c>
      <c r="AG100" s="124"/>
      <c r="AH100" s="60">
        <v>40</v>
      </c>
      <c r="AI100" s="122">
        <f t="shared" si="161"/>
        <v>0</v>
      </c>
      <c r="AJ100" s="124"/>
      <c r="AK100" s="60">
        <v>0</v>
      </c>
      <c r="AL100" s="122">
        <f t="shared" si="162"/>
        <v>0</v>
      </c>
      <c r="AM100" s="124"/>
      <c r="AN100" s="60">
        <v>0</v>
      </c>
      <c r="AO100" s="122">
        <f t="shared" si="163"/>
        <v>0</v>
      </c>
      <c r="AP100" s="124"/>
      <c r="AQ100" s="60">
        <v>150</v>
      </c>
      <c r="AR100" s="122">
        <f t="shared" si="164"/>
        <v>0</v>
      </c>
      <c r="AS100" s="124"/>
      <c r="AT100" s="60">
        <v>140</v>
      </c>
      <c r="AU100" s="122">
        <f t="shared" si="165"/>
        <v>0</v>
      </c>
      <c r="AV100" s="124"/>
      <c r="AW100" s="60">
        <v>130</v>
      </c>
      <c r="AX100" s="122">
        <f t="shared" si="166"/>
        <v>0</v>
      </c>
      <c r="AY100" s="124"/>
      <c r="AZ100" s="60"/>
      <c r="BA100" s="122">
        <f t="shared" si="167"/>
        <v>0</v>
      </c>
      <c r="BB100" s="124"/>
      <c r="BC100" s="60"/>
      <c r="BD100" s="122">
        <f t="shared" si="168"/>
        <v>0</v>
      </c>
      <c r="BE100" s="124"/>
    </row>
    <row r="101" spans="1:59" x14ac:dyDescent="0.25">
      <c r="A101" s="64" t="s">
        <v>232</v>
      </c>
      <c r="B101" s="74"/>
      <c r="C101" s="74" t="s">
        <v>50</v>
      </c>
      <c r="D101" s="34" t="s">
        <v>12</v>
      </c>
      <c r="E101" s="34" t="s">
        <v>538</v>
      </c>
      <c r="F101" s="14" t="s">
        <v>7</v>
      </c>
      <c r="G101" s="164">
        <f>CENA!G92</f>
        <v>0</v>
      </c>
      <c r="H101" s="121">
        <f t="shared" si="151"/>
        <v>0</v>
      </c>
      <c r="I101" s="121">
        <f t="shared" si="152"/>
        <v>0</v>
      </c>
      <c r="J101" s="60"/>
      <c r="K101" s="122">
        <f t="shared" ref="K101" si="170">$G101*J101</f>
        <v>0</v>
      </c>
      <c r="L101" s="124"/>
      <c r="M101" s="60"/>
      <c r="N101" s="122">
        <f t="shared" si="154"/>
        <v>0</v>
      </c>
      <c r="O101" s="124"/>
      <c r="P101" s="60"/>
      <c r="Q101" s="122">
        <f t="shared" si="155"/>
        <v>0</v>
      </c>
      <c r="R101" s="124"/>
      <c r="S101" s="60"/>
      <c r="T101" s="122">
        <f t="shared" si="156"/>
        <v>0</v>
      </c>
      <c r="U101" s="124"/>
      <c r="V101" s="60"/>
      <c r="W101" s="122">
        <f t="shared" si="157"/>
        <v>0</v>
      </c>
      <c r="X101" s="124"/>
      <c r="Y101" s="60"/>
      <c r="Z101" s="122">
        <f t="shared" si="158"/>
        <v>0</v>
      </c>
      <c r="AA101" s="124"/>
      <c r="AB101" s="60"/>
      <c r="AC101" s="122">
        <f t="shared" si="159"/>
        <v>0</v>
      </c>
      <c r="AD101" s="124"/>
      <c r="AE101" s="60"/>
      <c r="AF101" s="122">
        <f t="shared" si="160"/>
        <v>0</v>
      </c>
      <c r="AG101" s="124"/>
      <c r="AH101" s="60"/>
      <c r="AI101" s="122">
        <f t="shared" si="161"/>
        <v>0</v>
      </c>
      <c r="AJ101" s="124"/>
      <c r="AK101" s="60"/>
      <c r="AL101" s="122">
        <f t="shared" si="162"/>
        <v>0</v>
      </c>
      <c r="AM101" s="124"/>
      <c r="AN101" s="60"/>
      <c r="AO101" s="122">
        <f t="shared" si="163"/>
        <v>0</v>
      </c>
      <c r="AP101" s="124"/>
      <c r="AQ101" s="60"/>
      <c r="AR101" s="122">
        <f t="shared" si="164"/>
        <v>0</v>
      </c>
      <c r="AS101" s="124"/>
      <c r="AT101" s="60"/>
      <c r="AU101" s="122">
        <f t="shared" si="165"/>
        <v>0</v>
      </c>
      <c r="AV101" s="124"/>
      <c r="AW101" s="60"/>
      <c r="AX101" s="122">
        <f t="shared" si="166"/>
        <v>0</v>
      </c>
      <c r="AY101" s="124"/>
      <c r="AZ101" s="60"/>
      <c r="BA101" s="122">
        <f t="shared" si="167"/>
        <v>0</v>
      </c>
      <c r="BB101" s="124"/>
      <c r="BC101" s="60"/>
      <c r="BD101" s="122">
        <f t="shared" si="168"/>
        <v>0</v>
      </c>
      <c r="BE101" s="124"/>
    </row>
    <row r="102" spans="1:59" x14ac:dyDescent="0.25">
      <c r="A102" s="64" t="s">
        <v>233</v>
      </c>
      <c r="B102" s="74"/>
      <c r="C102" s="74" t="s">
        <v>23</v>
      </c>
      <c r="D102" s="34" t="s">
        <v>13</v>
      </c>
      <c r="E102" s="34" t="s">
        <v>539</v>
      </c>
      <c r="F102" s="14" t="s">
        <v>7</v>
      </c>
      <c r="G102" s="164">
        <f>CENA!G93</f>
        <v>0</v>
      </c>
      <c r="H102" s="121">
        <f t="shared" si="151"/>
        <v>0</v>
      </c>
      <c r="I102" s="121">
        <f t="shared" si="152"/>
        <v>0</v>
      </c>
      <c r="J102" s="60"/>
      <c r="K102" s="122">
        <f t="shared" ref="K102" si="171">$G102*J102</f>
        <v>0</v>
      </c>
      <c r="L102" s="124"/>
      <c r="M102" s="60"/>
      <c r="N102" s="122">
        <f t="shared" si="154"/>
        <v>0</v>
      </c>
      <c r="O102" s="124"/>
      <c r="P102" s="60"/>
      <c r="Q102" s="122">
        <f t="shared" si="155"/>
        <v>0</v>
      </c>
      <c r="R102" s="124"/>
      <c r="S102" s="60"/>
      <c r="T102" s="122">
        <f t="shared" si="156"/>
        <v>0</v>
      </c>
      <c r="U102" s="124"/>
      <c r="V102" s="60"/>
      <c r="W102" s="122">
        <f t="shared" si="157"/>
        <v>0</v>
      </c>
      <c r="X102" s="124"/>
      <c r="Y102" s="60"/>
      <c r="Z102" s="122">
        <f t="shared" si="158"/>
        <v>0</v>
      </c>
      <c r="AA102" s="124"/>
      <c r="AB102" s="60"/>
      <c r="AC102" s="122">
        <f t="shared" si="159"/>
        <v>0</v>
      </c>
      <c r="AD102" s="124"/>
      <c r="AE102" s="60"/>
      <c r="AF102" s="122">
        <f t="shared" si="160"/>
        <v>0</v>
      </c>
      <c r="AG102" s="124"/>
      <c r="AH102" s="60"/>
      <c r="AI102" s="122">
        <f t="shared" si="161"/>
        <v>0</v>
      </c>
      <c r="AJ102" s="124"/>
      <c r="AK102" s="60"/>
      <c r="AL102" s="122">
        <f t="shared" si="162"/>
        <v>0</v>
      </c>
      <c r="AM102" s="124"/>
      <c r="AN102" s="60"/>
      <c r="AO102" s="122">
        <f t="shared" si="163"/>
        <v>0</v>
      </c>
      <c r="AP102" s="124"/>
      <c r="AQ102" s="60"/>
      <c r="AR102" s="122">
        <f t="shared" si="164"/>
        <v>0</v>
      </c>
      <c r="AS102" s="124"/>
      <c r="AT102" s="60"/>
      <c r="AU102" s="122">
        <f t="shared" si="165"/>
        <v>0</v>
      </c>
      <c r="AV102" s="124"/>
      <c r="AW102" s="60"/>
      <c r="AX102" s="122">
        <f t="shared" si="166"/>
        <v>0</v>
      </c>
      <c r="AY102" s="124"/>
      <c r="AZ102" s="60"/>
      <c r="BA102" s="122">
        <f t="shared" si="167"/>
        <v>0</v>
      </c>
      <c r="BB102" s="124"/>
      <c r="BC102" s="60"/>
      <c r="BD102" s="122">
        <f t="shared" si="168"/>
        <v>0</v>
      </c>
      <c r="BE102" s="124"/>
    </row>
    <row r="103" spans="1:59" ht="51" x14ac:dyDescent="0.25">
      <c r="A103" s="64" t="s">
        <v>234</v>
      </c>
      <c r="B103" s="72" t="s">
        <v>24</v>
      </c>
      <c r="C103" s="72">
        <v>2</v>
      </c>
      <c r="D103" s="34" t="s">
        <v>442</v>
      </c>
      <c r="E103" s="36" t="s">
        <v>540</v>
      </c>
      <c r="F103" s="14" t="s">
        <v>4</v>
      </c>
      <c r="G103" s="164">
        <f>CENA!G94</f>
        <v>0</v>
      </c>
      <c r="H103" s="121">
        <f t="shared" si="151"/>
        <v>25260</v>
      </c>
      <c r="I103" s="121">
        <f t="shared" si="152"/>
        <v>0</v>
      </c>
      <c r="J103" s="60">
        <v>3750</v>
      </c>
      <c r="K103" s="122">
        <f t="shared" ref="K103" si="172">$G103*J103</f>
        <v>0</v>
      </c>
      <c r="L103" s="124"/>
      <c r="M103" s="60">
        <v>3000</v>
      </c>
      <c r="N103" s="122">
        <f t="shared" si="154"/>
        <v>0</v>
      </c>
      <c r="O103" s="124"/>
      <c r="P103" s="60">
        <v>3750</v>
      </c>
      <c r="Q103" s="122">
        <f t="shared" si="155"/>
        <v>0</v>
      </c>
      <c r="R103" s="124"/>
      <c r="S103" s="60">
        <v>3390</v>
      </c>
      <c r="T103" s="122">
        <f t="shared" si="156"/>
        <v>0</v>
      </c>
      <c r="U103" s="124"/>
      <c r="V103" s="60"/>
      <c r="W103" s="122">
        <f t="shared" si="157"/>
        <v>0</v>
      </c>
      <c r="X103" s="124"/>
      <c r="Y103" s="60">
        <v>3150</v>
      </c>
      <c r="Z103" s="122">
        <f t="shared" si="158"/>
        <v>0</v>
      </c>
      <c r="AA103" s="124"/>
      <c r="AB103" s="60">
        <v>0</v>
      </c>
      <c r="AC103" s="122">
        <f t="shared" si="159"/>
        <v>0</v>
      </c>
      <c r="AD103" s="124"/>
      <c r="AE103" s="60">
        <v>2400</v>
      </c>
      <c r="AF103" s="122">
        <f t="shared" si="160"/>
        <v>0</v>
      </c>
      <c r="AG103" s="124"/>
      <c r="AH103" s="60">
        <v>510</v>
      </c>
      <c r="AI103" s="122">
        <f t="shared" si="161"/>
        <v>0</v>
      </c>
      <c r="AJ103" s="124"/>
      <c r="AK103" s="60">
        <v>0</v>
      </c>
      <c r="AL103" s="122">
        <f t="shared" si="162"/>
        <v>0</v>
      </c>
      <c r="AM103" s="124"/>
      <c r="AN103" s="60">
        <v>0</v>
      </c>
      <c r="AO103" s="122">
        <f t="shared" si="163"/>
        <v>0</v>
      </c>
      <c r="AP103" s="124"/>
      <c r="AQ103" s="60">
        <v>1890</v>
      </c>
      <c r="AR103" s="122">
        <f t="shared" si="164"/>
        <v>0</v>
      </c>
      <c r="AS103" s="124"/>
      <c r="AT103" s="60">
        <v>1770</v>
      </c>
      <c r="AU103" s="122">
        <f t="shared" si="165"/>
        <v>0</v>
      </c>
      <c r="AV103" s="124"/>
      <c r="AW103" s="60">
        <v>1650</v>
      </c>
      <c r="AX103" s="122">
        <f t="shared" si="166"/>
        <v>0</v>
      </c>
      <c r="AY103" s="124"/>
      <c r="AZ103" s="60"/>
      <c r="BA103" s="122">
        <f t="shared" si="167"/>
        <v>0</v>
      </c>
      <c r="BB103" s="124"/>
      <c r="BC103" s="60"/>
      <c r="BD103" s="122">
        <f t="shared" si="168"/>
        <v>0</v>
      </c>
      <c r="BE103" s="124"/>
    </row>
    <row r="104" spans="1:59" ht="25.5" x14ac:dyDescent="0.25">
      <c r="A104" s="64" t="s">
        <v>235</v>
      </c>
      <c r="B104" s="72" t="s">
        <v>24</v>
      </c>
      <c r="C104" s="72">
        <v>3</v>
      </c>
      <c r="D104" s="34" t="s">
        <v>391</v>
      </c>
      <c r="E104" s="36" t="s">
        <v>541</v>
      </c>
      <c r="F104" s="14" t="s">
        <v>7</v>
      </c>
      <c r="G104" s="164">
        <f>CENA!G95</f>
        <v>0</v>
      </c>
      <c r="H104" s="121">
        <f t="shared" si="151"/>
        <v>2100</v>
      </c>
      <c r="I104" s="121">
        <f t="shared" si="152"/>
        <v>0</v>
      </c>
      <c r="J104" s="60">
        <v>300</v>
      </c>
      <c r="K104" s="122">
        <f t="shared" ref="K104" si="173">$G104*J104</f>
        <v>0</v>
      </c>
      <c r="L104" s="124"/>
      <c r="M104" s="60">
        <v>250</v>
      </c>
      <c r="N104" s="122">
        <f t="shared" si="154"/>
        <v>0</v>
      </c>
      <c r="O104" s="124"/>
      <c r="P104" s="60">
        <v>300</v>
      </c>
      <c r="Q104" s="122">
        <f t="shared" si="155"/>
        <v>0</v>
      </c>
      <c r="R104" s="124"/>
      <c r="S104" s="60">
        <v>300</v>
      </c>
      <c r="T104" s="122">
        <f t="shared" si="156"/>
        <v>0</v>
      </c>
      <c r="U104" s="124"/>
      <c r="V104" s="60">
        <v>0</v>
      </c>
      <c r="W104" s="122">
        <f t="shared" si="157"/>
        <v>0</v>
      </c>
      <c r="X104" s="124"/>
      <c r="Y104" s="60">
        <v>250</v>
      </c>
      <c r="Z104" s="122">
        <f t="shared" si="158"/>
        <v>0</v>
      </c>
      <c r="AA104" s="124"/>
      <c r="AB104" s="60">
        <v>0</v>
      </c>
      <c r="AC104" s="122">
        <f t="shared" si="159"/>
        <v>0</v>
      </c>
      <c r="AD104" s="124"/>
      <c r="AE104" s="60">
        <v>200</v>
      </c>
      <c r="AF104" s="122">
        <f t="shared" si="160"/>
        <v>0</v>
      </c>
      <c r="AG104" s="124"/>
      <c r="AH104" s="60">
        <v>50</v>
      </c>
      <c r="AI104" s="122">
        <f t="shared" si="161"/>
        <v>0</v>
      </c>
      <c r="AJ104" s="124"/>
      <c r="AK104" s="60">
        <v>0</v>
      </c>
      <c r="AL104" s="122">
        <f t="shared" si="162"/>
        <v>0</v>
      </c>
      <c r="AM104" s="124"/>
      <c r="AN104" s="60">
        <v>0</v>
      </c>
      <c r="AO104" s="122">
        <f t="shared" si="163"/>
        <v>0</v>
      </c>
      <c r="AP104" s="124"/>
      <c r="AQ104" s="60">
        <v>150</v>
      </c>
      <c r="AR104" s="122">
        <f t="shared" si="164"/>
        <v>0</v>
      </c>
      <c r="AS104" s="124"/>
      <c r="AT104" s="60">
        <v>150</v>
      </c>
      <c r="AU104" s="122">
        <f t="shared" si="165"/>
        <v>0</v>
      </c>
      <c r="AV104" s="124"/>
      <c r="AW104" s="60">
        <v>150</v>
      </c>
      <c r="AX104" s="122">
        <f t="shared" si="166"/>
        <v>0</v>
      </c>
      <c r="AY104" s="124"/>
      <c r="AZ104" s="60"/>
      <c r="BA104" s="122">
        <f t="shared" si="167"/>
        <v>0</v>
      </c>
      <c r="BB104" s="124"/>
      <c r="BC104" s="60"/>
      <c r="BD104" s="122">
        <f t="shared" si="168"/>
        <v>0</v>
      </c>
      <c r="BE104" s="124"/>
    </row>
    <row r="105" spans="1:59" ht="38.25" x14ac:dyDescent="0.25">
      <c r="A105" s="64" t="s">
        <v>236</v>
      </c>
      <c r="B105" s="72" t="s">
        <v>24</v>
      </c>
      <c r="C105" s="72">
        <v>4</v>
      </c>
      <c r="D105" s="34" t="s">
        <v>392</v>
      </c>
      <c r="E105" s="36" t="s">
        <v>542</v>
      </c>
      <c r="F105" s="14" t="s">
        <v>4</v>
      </c>
      <c r="G105" s="164">
        <f>CENA!G96</f>
        <v>0</v>
      </c>
      <c r="H105" s="121">
        <f t="shared" si="151"/>
        <v>550</v>
      </c>
      <c r="I105" s="121">
        <f t="shared" si="152"/>
        <v>0</v>
      </c>
      <c r="J105" s="60">
        <v>75</v>
      </c>
      <c r="K105" s="122">
        <f t="shared" ref="K105" si="174">$G105*J105</f>
        <v>0</v>
      </c>
      <c r="L105" s="124"/>
      <c r="M105" s="60">
        <v>50</v>
      </c>
      <c r="N105" s="122">
        <f t="shared" si="154"/>
        <v>0</v>
      </c>
      <c r="O105" s="124"/>
      <c r="P105" s="60">
        <v>75</v>
      </c>
      <c r="Q105" s="122">
        <f t="shared" si="155"/>
        <v>0</v>
      </c>
      <c r="R105" s="124"/>
      <c r="S105" s="60">
        <v>75</v>
      </c>
      <c r="T105" s="122">
        <f t="shared" si="156"/>
        <v>0</v>
      </c>
      <c r="U105" s="124"/>
      <c r="V105" s="60">
        <v>0</v>
      </c>
      <c r="W105" s="122">
        <f t="shared" si="157"/>
        <v>0</v>
      </c>
      <c r="X105" s="124"/>
      <c r="Y105" s="60">
        <v>50</v>
      </c>
      <c r="Z105" s="122">
        <f t="shared" si="158"/>
        <v>0</v>
      </c>
      <c r="AA105" s="124"/>
      <c r="AB105" s="60">
        <v>0</v>
      </c>
      <c r="AC105" s="122">
        <f t="shared" si="159"/>
        <v>0</v>
      </c>
      <c r="AD105" s="124"/>
      <c r="AE105" s="60">
        <v>50</v>
      </c>
      <c r="AF105" s="122">
        <f t="shared" si="160"/>
        <v>0</v>
      </c>
      <c r="AG105" s="124"/>
      <c r="AH105" s="60">
        <v>25</v>
      </c>
      <c r="AI105" s="122">
        <f t="shared" si="161"/>
        <v>0</v>
      </c>
      <c r="AJ105" s="124"/>
      <c r="AK105" s="60">
        <v>0</v>
      </c>
      <c r="AL105" s="122">
        <f t="shared" si="162"/>
        <v>0</v>
      </c>
      <c r="AM105" s="124"/>
      <c r="AN105" s="60">
        <v>0</v>
      </c>
      <c r="AO105" s="122">
        <f t="shared" si="163"/>
        <v>0</v>
      </c>
      <c r="AP105" s="124"/>
      <c r="AQ105" s="60">
        <v>50</v>
      </c>
      <c r="AR105" s="122">
        <f t="shared" si="164"/>
        <v>0</v>
      </c>
      <c r="AS105" s="124"/>
      <c r="AT105" s="60">
        <v>50</v>
      </c>
      <c r="AU105" s="122">
        <f t="shared" si="165"/>
        <v>0</v>
      </c>
      <c r="AV105" s="124"/>
      <c r="AW105" s="60">
        <v>50</v>
      </c>
      <c r="AX105" s="122">
        <f t="shared" si="166"/>
        <v>0</v>
      </c>
      <c r="AY105" s="124"/>
      <c r="AZ105" s="60"/>
      <c r="BA105" s="122">
        <f t="shared" si="167"/>
        <v>0</v>
      </c>
      <c r="BB105" s="124"/>
      <c r="BC105" s="60"/>
      <c r="BD105" s="122">
        <f t="shared" si="168"/>
        <v>0</v>
      </c>
      <c r="BE105" s="124"/>
    </row>
    <row r="106" spans="1:59" ht="38.25" x14ac:dyDescent="0.25">
      <c r="A106" s="64" t="s">
        <v>237</v>
      </c>
      <c r="B106" s="72" t="s">
        <v>24</v>
      </c>
      <c r="C106" s="72">
        <v>5</v>
      </c>
      <c r="D106" s="34" t="s">
        <v>393</v>
      </c>
      <c r="E106" s="36" t="s">
        <v>543</v>
      </c>
      <c r="F106" s="14" t="s">
        <v>16</v>
      </c>
      <c r="G106" s="164" t="str">
        <f>CENA!G97</f>
        <v>/</v>
      </c>
      <c r="H106" s="121" t="s">
        <v>16</v>
      </c>
      <c r="I106" s="121" t="s">
        <v>16</v>
      </c>
      <c r="J106" s="60" t="s">
        <v>16</v>
      </c>
      <c r="K106" s="126" t="s">
        <v>16</v>
      </c>
      <c r="L106" s="127"/>
      <c r="M106" s="60" t="s">
        <v>16</v>
      </c>
      <c r="N106" s="126" t="s">
        <v>16</v>
      </c>
      <c r="O106" s="127"/>
      <c r="P106" s="60" t="s">
        <v>16</v>
      </c>
      <c r="Q106" s="126" t="s">
        <v>16</v>
      </c>
      <c r="R106" s="127"/>
      <c r="S106" s="60" t="s">
        <v>16</v>
      </c>
      <c r="T106" s="126" t="s">
        <v>16</v>
      </c>
      <c r="U106" s="127"/>
      <c r="V106" s="60" t="s">
        <v>16</v>
      </c>
      <c r="W106" s="126" t="s">
        <v>16</v>
      </c>
      <c r="X106" s="127"/>
      <c r="Y106" s="60" t="s">
        <v>16</v>
      </c>
      <c r="Z106" s="126" t="s">
        <v>16</v>
      </c>
      <c r="AA106" s="127"/>
      <c r="AB106" s="60" t="s">
        <v>16</v>
      </c>
      <c r="AC106" s="126" t="s">
        <v>16</v>
      </c>
      <c r="AD106" s="127"/>
      <c r="AE106" s="60" t="s">
        <v>16</v>
      </c>
      <c r="AF106" s="126" t="s">
        <v>16</v>
      </c>
      <c r="AG106" s="127"/>
      <c r="AH106" s="60" t="s">
        <v>16</v>
      </c>
      <c r="AI106" s="126" t="s">
        <v>16</v>
      </c>
      <c r="AJ106" s="127"/>
      <c r="AK106" s="60" t="s">
        <v>16</v>
      </c>
      <c r="AL106" s="126" t="s">
        <v>16</v>
      </c>
      <c r="AM106" s="127"/>
      <c r="AN106" s="60" t="s">
        <v>16</v>
      </c>
      <c r="AO106" s="126" t="s">
        <v>16</v>
      </c>
      <c r="AP106" s="127"/>
      <c r="AQ106" s="60" t="s">
        <v>16</v>
      </c>
      <c r="AR106" s="126" t="s">
        <v>16</v>
      </c>
      <c r="AS106" s="127"/>
      <c r="AT106" s="60" t="s">
        <v>16</v>
      </c>
      <c r="AU106" s="126" t="s">
        <v>16</v>
      </c>
      <c r="AV106" s="127"/>
      <c r="AW106" s="60" t="s">
        <v>16</v>
      </c>
      <c r="AX106" s="126" t="s">
        <v>16</v>
      </c>
      <c r="AY106" s="127"/>
      <c r="AZ106" s="60" t="s">
        <v>16</v>
      </c>
      <c r="BA106" s="126" t="s">
        <v>16</v>
      </c>
      <c r="BB106" s="127"/>
      <c r="BC106" s="60" t="s">
        <v>16</v>
      </c>
      <c r="BD106" s="126" t="s">
        <v>16</v>
      </c>
      <c r="BE106" s="127"/>
    </row>
    <row r="107" spans="1:59" x14ac:dyDescent="0.25">
      <c r="A107" s="64" t="s">
        <v>238</v>
      </c>
      <c r="B107" s="74"/>
      <c r="C107" s="74" t="s">
        <v>22</v>
      </c>
      <c r="D107" s="34" t="s">
        <v>102</v>
      </c>
      <c r="E107" s="34" t="s">
        <v>544</v>
      </c>
      <c r="F107" s="14" t="s">
        <v>4</v>
      </c>
      <c r="G107" s="164">
        <f>CENA!G98</f>
        <v>0</v>
      </c>
      <c r="H107" s="121">
        <f t="shared" ref="H107:H111" si="175">J107+M107+P107+S107+V107+Y107+AB107+AE107+AH107+AK107+AN107+AQ107+AZ107+AW107+AT107+BC107</f>
        <v>6800</v>
      </c>
      <c r="I107" s="121">
        <f t="shared" ref="I107:I111" si="176">G107*H107</f>
        <v>0</v>
      </c>
      <c r="J107" s="60"/>
      <c r="K107" s="122">
        <f t="shared" ref="K107" si="177">$G107*J107</f>
        <v>0</v>
      </c>
      <c r="L107" s="124"/>
      <c r="M107" s="60">
        <v>850</v>
      </c>
      <c r="N107" s="122">
        <f t="shared" ref="N107:N111" si="178">$G107*M107</f>
        <v>0</v>
      </c>
      <c r="O107" s="124"/>
      <c r="P107" s="60">
        <v>1075</v>
      </c>
      <c r="Q107" s="122">
        <f>$G107*P107</f>
        <v>0</v>
      </c>
      <c r="R107" s="124"/>
      <c r="S107" s="60">
        <v>975</v>
      </c>
      <c r="T107" s="122">
        <f>$G107*S107</f>
        <v>0</v>
      </c>
      <c r="U107" s="124"/>
      <c r="V107" s="60">
        <v>650</v>
      </c>
      <c r="W107" s="122">
        <f>$G107*V107</f>
        <v>0</v>
      </c>
      <c r="X107" s="124"/>
      <c r="Y107" s="60">
        <v>900</v>
      </c>
      <c r="Z107" s="122">
        <f>$G107*Y107</f>
        <v>0</v>
      </c>
      <c r="AA107" s="124"/>
      <c r="AB107" s="60">
        <v>0</v>
      </c>
      <c r="AC107" s="122">
        <f>$G107*AB107</f>
        <v>0</v>
      </c>
      <c r="AD107" s="124"/>
      <c r="AE107" s="60">
        <v>675</v>
      </c>
      <c r="AF107" s="122">
        <f>$G107*AE107</f>
        <v>0</v>
      </c>
      <c r="AG107" s="124"/>
      <c r="AH107" s="60">
        <v>150</v>
      </c>
      <c r="AI107" s="122">
        <f>$G107*AH107</f>
        <v>0</v>
      </c>
      <c r="AJ107" s="124"/>
      <c r="AK107" s="60">
        <v>0</v>
      </c>
      <c r="AL107" s="122">
        <f>$G107*AK107</f>
        <v>0</v>
      </c>
      <c r="AM107" s="124"/>
      <c r="AN107" s="60">
        <v>0</v>
      </c>
      <c r="AO107" s="122">
        <f>$G107*AN107</f>
        <v>0</v>
      </c>
      <c r="AP107" s="124"/>
      <c r="AQ107" s="60">
        <v>550</v>
      </c>
      <c r="AR107" s="122">
        <f>$G107*AQ107</f>
        <v>0</v>
      </c>
      <c r="AS107" s="124"/>
      <c r="AT107" s="60">
        <v>500</v>
      </c>
      <c r="AU107" s="122">
        <f>$G107*AT107</f>
        <v>0</v>
      </c>
      <c r="AV107" s="124"/>
      <c r="AW107" s="60">
        <v>475</v>
      </c>
      <c r="AX107" s="122">
        <f>$G107*AW107</f>
        <v>0</v>
      </c>
      <c r="AY107" s="124"/>
      <c r="AZ107" s="60"/>
      <c r="BA107" s="122">
        <f>$G107*AZ107</f>
        <v>0</v>
      </c>
      <c r="BB107" s="124"/>
      <c r="BC107" s="60"/>
      <c r="BD107" s="122">
        <f>$G107*BC107</f>
        <v>0</v>
      </c>
      <c r="BE107" s="124"/>
    </row>
    <row r="108" spans="1:59" x14ac:dyDescent="0.25">
      <c r="A108" s="64" t="s">
        <v>239</v>
      </c>
      <c r="B108" s="74"/>
      <c r="C108" s="74" t="s">
        <v>49</v>
      </c>
      <c r="D108" s="34" t="s">
        <v>101</v>
      </c>
      <c r="E108" s="34" t="s">
        <v>545</v>
      </c>
      <c r="F108" s="14" t="s">
        <v>4</v>
      </c>
      <c r="G108" s="164">
        <f>CENA!G99</f>
        <v>0</v>
      </c>
      <c r="H108" s="121">
        <f t="shared" si="175"/>
        <v>0</v>
      </c>
      <c r="I108" s="121">
        <f t="shared" si="176"/>
        <v>0</v>
      </c>
      <c r="J108" s="60"/>
      <c r="K108" s="122">
        <f t="shared" ref="K108" si="179">$G108*J108</f>
        <v>0</v>
      </c>
      <c r="L108" s="124"/>
      <c r="M108" s="60"/>
      <c r="N108" s="122">
        <f t="shared" si="178"/>
        <v>0</v>
      </c>
      <c r="O108" s="124"/>
      <c r="P108" s="60"/>
      <c r="Q108" s="122">
        <f>$G108*P108</f>
        <v>0</v>
      </c>
      <c r="R108" s="124"/>
      <c r="S108" s="60"/>
      <c r="T108" s="122">
        <f>$G108*S108</f>
        <v>0</v>
      </c>
      <c r="U108" s="124"/>
      <c r="V108" s="60"/>
      <c r="W108" s="122">
        <f>$G108*V108</f>
        <v>0</v>
      </c>
      <c r="X108" s="124"/>
      <c r="Y108" s="60"/>
      <c r="Z108" s="122">
        <f>$G108*Y108</f>
        <v>0</v>
      </c>
      <c r="AA108" s="124"/>
      <c r="AB108" s="60"/>
      <c r="AC108" s="122">
        <f>$G108*AB108</f>
        <v>0</v>
      </c>
      <c r="AD108" s="124"/>
      <c r="AE108" s="60"/>
      <c r="AF108" s="122">
        <f>$G108*AE108</f>
        <v>0</v>
      </c>
      <c r="AG108" s="124"/>
      <c r="AH108" s="60"/>
      <c r="AI108" s="122">
        <f>$G108*AH108</f>
        <v>0</v>
      </c>
      <c r="AJ108" s="124"/>
      <c r="AK108" s="60"/>
      <c r="AL108" s="122">
        <f>$G108*AK108</f>
        <v>0</v>
      </c>
      <c r="AM108" s="124"/>
      <c r="AN108" s="60"/>
      <c r="AO108" s="122">
        <f>$G108*AN108</f>
        <v>0</v>
      </c>
      <c r="AP108" s="124"/>
      <c r="AQ108" s="60"/>
      <c r="AR108" s="122">
        <f>$G108*AQ108</f>
        <v>0</v>
      </c>
      <c r="AS108" s="124"/>
      <c r="AT108" s="60"/>
      <c r="AU108" s="122">
        <f>$G108*AT108</f>
        <v>0</v>
      </c>
      <c r="AV108" s="124"/>
      <c r="AW108" s="60"/>
      <c r="AX108" s="122">
        <f>$G108*AW108</f>
        <v>0</v>
      </c>
      <c r="AY108" s="124"/>
      <c r="AZ108" s="60"/>
      <c r="BA108" s="122">
        <f>$G108*AZ108</f>
        <v>0</v>
      </c>
      <c r="BB108" s="124"/>
      <c r="BC108" s="60"/>
      <c r="BD108" s="122">
        <f>$G108*BC108</f>
        <v>0</v>
      </c>
      <c r="BE108" s="124"/>
    </row>
    <row r="109" spans="1:59" x14ac:dyDescent="0.25">
      <c r="A109" s="64" t="s">
        <v>240</v>
      </c>
      <c r="B109" s="74"/>
      <c r="C109" s="74" t="s">
        <v>50</v>
      </c>
      <c r="D109" s="34" t="s">
        <v>103</v>
      </c>
      <c r="E109" s="34" t="s">
        <v>546</v>
      </c>
      <c r="F109" s="14" t="s">
        <v>4</v>
      </c>
      <c r="G109" s="164">
        <f>CENA!G100</f>
        <v>0</v>
      </c>
      <c r="H109" s="121">
        <f t="shared" si="175"/>
        <v>0</v>
      </c>
      <c r="I109" s="121">
        <f t="shared" si="176"/>
        <v>0</v>
      </c>
      <c r="J109" s="60"/>
      <c r="K109" s="122">
        <f t="shared" ref="K109" si="180">$G109*J109</f>
        <v>0</v>
      </c>
      <c r="L109" s="124"/>
      <c r="M109" s="60"/>
      <c r="N109" s="122">
        <f t="shared" si="178"/>
        <v>0</v>
      </c>
      <c r="O109" s="124"/>
      <c r="P109" s="60"/>
      <c r="Q109" s="122">
        <f>$G109*P109</f>
        <v>0</v>
      </c>
      <c r="R109" s="124"/>
      <c r="S109" s="60"/>
      <c r="T109" s="122">
        <f>$G109*S109</f>
        <v>0</v>
      </c>
      <c r="U109" s="124"/>
      <c r="V109" s="60"/>
      <c r="W109" s="122">
        <f>$G109*V109</f>
        <v>0</v>
      </c>
      <c r="X109" s="124"/>
      <c r="Y109" s="60"/>
      <c r="Z109" s="122">
        <f>$G109*Y109</f>
        <v>0</v>
      </c>
      <c r="AA109" s="124"/>
      <c r="AB109" s="60"/>
      <c r="AC109" s="122">
        <f>$G109*AB109</f>
        <v>0</v>
      </c>
      <c r="AD109" s="124"/>
      <c r="AE109" s="60"/>
      <c r="AF109" s="122">
        <f>$G109*AE109</f>
        <v>0</v>
      </c>
      <c r="AG109" s="124"/>
      <c r="AH109" s="60"/>
      <c r="AI109" s="122">
        <f>$G109*AH109</f>
        <v>0</v>
      </c>
      <c r="AJ109" s="124"/>
      <c r="AK109" s="60"/>
      <c r="AL109" s="122">
        <f>$G109*AK109</f>
        <v>0</v>
      </c>
      <c r="AM109" s="124"/>
      <c r="AN109" s="60"/>
      <c r="AO109" s="122">
        <f>$G109*AN109</f>
        <v>0</v>
      </c>
      <c r="AP109" s="124"/>
      <c r="AQ109" s="60"/>
      <c r="AR109" s="122">
        <f>$G109*AQ109</f>
        <v>0</v>
      </c>
      <c r="AS109" s="124"/>
      <c r="AT109" s="60"/>
      <c r="AU109" s="122">
        <f>$G109*AT109</f>
        <v>0</v>
      </c>
      <c r="AV109" s="124"/>
      <c r="AW109" s="60"/>
      <c r="AX109" s="122">
        <f>$G109*AW109</f>
        <v>0</v>
      </c>
      <c r="AY109" s="124"/>
      <c r="AZ109" s="60"/>
      <c r="BA109" s="122">
        <f>$G109*AZ109</f>
        <v>0</v>
      </c>
      <c r="BB109" s="124"/>
      <c r="BC109" s="60"/>
      <c r="BD109" s="122">
        <f>$G109*BC109</f>
        <v>0</v>
      </c>
      <c r="BE109" s="124"/>
    </row>
    <row r="110" spans="1:59" x14ac:dyDescent="0.25">
      <c r="A110" s="64" t="s">
        <v>241</v>
      </c>
      <c r="B110" s="74"/>
      <c r="C110" s="74" t="s">
        <v>23</v>
      </c>
      <c r="D110" s="34" t="s">
        <v>104</v>
      </c>
      <c r="E110" s="34" t="s">
        <v>547</v>
      </c>
      <c r="F110" s="14" t="s">
        <v>4</v>
      </c>
      <c r="G110" s="164">
        <f>CENA!G101</f>
        <v>0</v>
      </c>
      <c r="H110" s="121">
        <f t="shared" si="175"/>
        <v>0</v>
      </c>
      <c r="I110" s="121">
        <f t="shared" si="176"/>
        <v>0</v>
      </c>
      <c r="J110" s="60"/>
      <c r="K110" s="122">
        <f t="shared" ref="K110" si="181">$G110*J110</f>
        <v>0</v>
      </c>
      <c r="L110" s="124"/>
      <c r="M110" s="60"/>
      <c r="N110" s="122">
        <f t="shared" si="178"/>
        <v>0</v>
      </c>
      <c r="O110" s="124"/>
      <c r="P110" s="60"/>
      <c r="Q110" s="122">
        <f>$G110*P110</f>
        <v>0</v>
      </c>
      <c r="R110" s="124"/>
      <c r="S110" s="60"/>
      <c r="T110" s="122">
        <f>$G110*S110</f>
        <v>0</v>
      </c>
      <c r="U110" s="124"/>
      <c r="V110" s="60"/>
      <c r="W110" s="122">
        <f>$G110*V110</f>
        <v>0</v>
      </c>
      <c r="X110" s="124"/>
      <c r="Y110" s="60"/>
      <c r="Z110" s="122">
        <f>$G110*Y110</f>
        <v>0</v>
      </c>
      <c r="AA110" s="124"/>
      <c r="AB110" s="60"/>
      <c r="AC110" s="122">
        <f>$G110*AB110</f>
        <v>0</v>
      </c>
      <c r="AD110" s="124"/>
      <c r="AE110" s="60"/>
      <c r="AF110" s="122">
        <f>$G110*AE110</f>
        <v>0</v>
      </c>
      <c r="AG110" s="124"/>
      <c r="AH110" s="60"/>
      <c r="AI110" s="122">
        <f>$G110*AH110</f>
        <v>0</v>
      </c>
      <c r="AJ110" s="124"/>
      <c r="AK110" s="60"/>
      <c r="AL110" s="122">
        <f>$G110*AK110</f>
        <v>0</v>
      </c>
      <c r="AM110" s="124"/>
      <c r="AN110" s="60"/>
      <c r="AO110" s="122">
        <f>$G110*AN110</f>
        <v>0</v>
      </c>
      <c r="AP110" s="124"/>
      <c r="AQ110" s="60"/>
      <c r="AR110" s="122">
        <f>$G110*AQ110</f>
        <v>0</v>
      </c>
      <c r="AS110" s="124"/>
      <c r="AT110" s="60"/>
      <c r="AU110" s="122">
        <f>$G110*AT110</f>
        <v>0</v>
      </c>
      <c r="AV110" s="124"/>
      <c r="AW110" s="60"/>
      <c r="AX110" s="122">
        <f>$G110*AW110</f>
        <v>0</v>
      </c>
      <c r="AY110" s="124"/>
      <c r="AZ110" s="60"/>
      <c r="BA110" s="122">
        <f>$G110*AZ110</f>
        <v>0</v>
      </c>
      <c r="BB110" s="124"/>
      <c r="BC110" s="60"/>
      <c r="BD110" s="122">
        <f>$G110*BC110</f>
        <v>0</v>
      </c>
      <c r="BE110" s="124"/>
    </row>
    <row r="111" spans="1:59" x14ac:dyDescent="0.25">
      <c r="A111" s="64" t="s">
        <v>242</v>
      </c>
      <c r="B111" s="74"/>
      <c r="C111" s="74" t="s">
        <v>52</v>
      </c>
      <c r="D111" s="34" t="s">
        <v>105</v>
      </c>
      <c r="E111" s="34" t="s">
        <v>548</v>
      </c>
      <c r="F111" s="14" t="s">
        <v>4</v>
      </c>
      <c r="G111" s="164">
        <f>CENA!G102</f>
        <v>0</v>
      </c>
      <c r="H111" s="121">
        <f t="shared" si="175"/>
        <v>1075</v>
      </c>
      <c r="I111" s="121">
        <f t="shared" si="176"/>
        <v>0</v>
      </c>
      <c r="J111" s="60">
        <v>1075</v>
      </c>
      <c r="K111" s="122">
        <f t="shared" ref="K111" si="182">$G111*J111</f>
        <v>0</v>
      </c>
      <c r="L111" s="124"/>
      <c r="M111" s="60"/>
      <c r="N111" s="122">
        <f t="shared" si="178"/>
        <v>0</v>
      </c>
      <c r="O111" s="124"/>
      <c r="P111" s="60"/>
      <c r="Q111" s="122">
        <f>$G111*P111</f>
        <v>0</v>
      </c>
      <c r="R111" s="124"/>
      <c r="S111" s="60"/>
      <c r="T111" s="122">
        <f>$G111*S111</f>
        <v>0</v>
      </c>
      <c r="U111" s="124"/>
      <c r="V111" s="60"/>
      <c r="W111" s="122">
        <f>$G111*V111</f>
        <v>0</v>
      </c>
      <c r="X111" s="124"/>
      <c r="Y111" s="60"/>
      <c r="Z111" s="122">
        <f>$G111*Y111</f>
        <v>0</v>
      </c>
      <c r="AA111" s="124"/>
      <c r="AB111" s="60"/>
      <c r="AC111" s="122">
        <f>$G111*AB111</f>
        <v>0</v>
      </c>
      <c r="AD111" s="124"/>
      <c r="AE111" s="60"/>
      <c r="AF111" s="122">
        <f>$G111*AE111</f>
        <v>0</v>
      </c>
      <c r="AG111" s="124"/>
      <c r="AH111" s="60"/>
      <c r="AI111" s="122">
        <f>$G111*AH111</f>
        <v>0</v>
      </c>
      <c r="AJ111" s="124"/>
      <c r="AK111" s="60"/>
      <c r="AL111" s="122">
        <f>$G111*AK111</f>
        <v>0</v>
      </c>
      <c r="AM111" s="124"/>
      <c r="AN111" s="60"/>
      <c r="AO111" s="122">
        <f>$G111*AN111</f>
        <v>0</v>
      </c>
      <c r="AP111" s="124"/>
      <c r="AQ111" s="60"/>
      <c r="AR111" s="122">
        <f>$G111*AQ111</f>
        <v>0</v>
      </c>
      <c r="AS111" s="124"/>
      <c r="AT111" s="60"/>
      <c r="AU111" s="122">
        <f>$G111*AT111</f>
        <v>0</v>
      </c>
      <c r="AV111" s="124"/>
      <c r="AW111" s="60"/>
      <c r="AX111" s="122">
        <f>$G111*AW111</f>
        <v>0</v>
      </c>
      <c r="AY111" s="124"/>
      <c r="AZ111" s="60"/>
      <c r="BA111" s="122">
        <f>$G111*AZ111</f>
        <v>0</v>
      </c>
      <c r="BB111" s="124"/>
      <c r="BC111" s="60"/>
      <c r="BD111" s="122">
        <f>$G111*BC111</f>
        <v>0</v>
      </c>
      <c r="BE111" s="124"/>
    </row>
    <row r="112" spans="1:59" s="52" customFormat="1" x14ac:dyDescent="0.25">
      <c r="A112" s="67"/>
      <c r="B112" s="68"/>
      <c r="C112" s="68"/>
      <c r="D112" s="51"/>
      <c r="E112" s="51"/>
      <c r="F112" s="28"/>
      <c r="G112" s="164"/>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112"/>
      <c r="BG112" s="112"/>
    </row>
    <row r="113" spans="1:59" x14ac:dyDescent="0.25">
      <c r="A113" s="146" t="s">
        <v>243</v>
      </c>
      <c r="B113" s="147" t="s">
        <v>33</v>
      </c>
      <c r="C113" s="147"/>
      <c r="D113" s="148" t="s">
        <v>18</v>
      </c>
      <c r="E113" s="148" t="s">
        <v>596</v>
      </c>
      <c r="F113" s="149"/>
      <c r="G113" s="166"/>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row>
    <row r="114" spans="1:59" ht="38.25" x14ac:dyDescent="0.25">
      <c r="A114" s="64" t="s">
        <v>244</v>
      </c>
      <c r="B114" s="69" t="s">
        <v>33</v>
      </c>
      <c r="C114" s="69">
        <v>1</v>
      </c>
      <c r="D114" s="36" t="s">
        <v>394</v>
      </c>
      <c r="E114" s="36" t="s">
        <v>549</v>
      </c>
      <c r="F114" s="10" t="s">
        <v>4</v>
      </c>
      <c r="G114" s="164">
        <f>CENA!G105</f>
        <v>0</v>
      </c>
      <c r="H114" s="121">
        <f t="shared" ref="H114:H117" si="183">J114+M114+P114+S114+V114+Y114+AB114+AE114+AH114+AK114+AN114+AQ114+AZ114+AW114+AT114+BC114</f>
        <v>126</v>
      </c>
      <c r="I114" s="121">
        <f t="shared" ref="I114:I117" si="184">G114*H114</f>
        <v>0</v>
      </c>
      <c r="J114" s="60"/>
      <c r="K114" s="122">
        <f t="shared" ref="K114" si="185">$G114*J114</f>
        <v>0</v>
      </c>
      <c r="L114" s="124"/>
      <c r="M114" s="60"/>
      <c r="N114" s="122">
        <f t="shared" ref="N114:N117" si="186">$G114*M114</f>
        <v>0</v>
      </c>
      <c r="O114" s="124"/>
      <c r="P114" s="60"/>
      <c r="Q114" s="122">
        <f>$G114*P114</f>
        <v>0</v>
      </c>
      <c r="R114" s="124"/>
      <c r="S114" s="60">
        <v>18</v>
      </c>
      <c r="T114" s="122">
        <f>$G114*S114</f>
        <v>0</v>
      </c>
      <c r="U114" s="124"/>
      <c r="V114" s="60"/>
      <c r="W114" s="122">
        <f>$G114*V114</f>
        <v>0</v>
      </c>
      <c r="X114" s="124"/>
      <c r="Y114" s="60">
        <v>27</v>
      </c>
      <c r="Z114" s="122">
        <f>$G114*Y114</f>
        <v>0</v>
      </c>
      <c r="AA114" s="124"/>
      <c r="AB114" s="60">
        <v>18</v>
      </c>
      <c r="AC114" s="122">
        <f>$G114*AB114</f>
        <v>0</v>
      </c>
      <c r="AD114" s="124"/>
      <c r="AE114" s="60"/>
      <c r="AF114" s="122">
        <f>$G114*AE114</f>
        <v>0</v>
      </c>
      <c r="AG114" s="124"/>
      <c r="AH114" s="60">
        <v>9</v>
      </c>
      <c r="AI114" s="122">
        <f>$G114*AH114</f>
        <v>0</v>
      </c>
      <c r="AJ114" s="124"/>
      <c r="AK114" s="60"/>
      <c r="AL114" s="122">
        <f>$G114*AK114</f>
        <v>0</v>
      </c>
      <c r="AM114" s="124"/>
      <c r="AN114" s="60"/>
      <c r="AO114" s="122">
        <f>$G114*AN114</f>
        <v>0</v>
      </c>
      <c r="AP114" s="124"/>
      <c r="AQ114" s="60">
        <v>27</v>
      </c>
      <c r="AR114" s="122">
        <f>$G114*AQ114</f>
        <v>0</v>
      </c>
      <c r="AS114" s="124"/>
      <c r="AT114" s="60">
        <v>9</v>
      </c>
      <c r="AU114" s="122">
        <f>$G114*AT114</f>
        <v>0</v>
      </c>
      <c r="AV114" s="124"/>
      <c r="AW114" s="60">
        <v>18</v>
      </c>
      <c r="AX114" s="122">
        <f>$G114*AW114</f>
        <v>0</v>
      </c>
      <c r="AY114" s="124"/>
      <c r="AZ114" s="60"/>
      <c r="BA114" s="122">
        <f>$G114*AZ114</f>
        <v>0</v>
      </c>
      <c r="BB114" s="124"/>
      <c r="BC114" s="60"/>
      <c r="BD114" s="122">
        <f>$G114*BC114</f>
        <v>0</v>
      </c>
      <c r="BE114" s="124"/>
    </row>
    <row r="115" spans="1:59" ht="38.25" x14ac:dyDescent="0.25">
      <c r="A115" s="64" t="s">
        <v>245</v>
      </c>
      <c r="B115" s="69" t="s">
        <v>33</v>
      </c>
      <c r="C115" s="69">
        <v>2</v>
      </c>
      <c r="D115" s="36" t="s">
        <v>443</v>
      </c>
      <c r="E115" s="36" t="s">
        <v>550</v>
      </c>
      <c r="F115" s="10" t="s">
        <v>4</v>
      </c>
      <c r="G115" s="164">
        <f>CENA!G106</f>
        <v>0</v>
      </c>
      <c r="H115" s="121">
        <f t="shared" si="183"/>
        <v>0</v>
      </c>
      <c r="I115" s="121">
        <f t="shared" si="184"/>
        <v>0</v>
      </c>
      <c r="J115" s="60"/>
      <c r="K115" s="122">
        <f t="shared" ref="K115" si="187">$G115*J115</f>
        <v>0</v>
      </c>
      <c r="L115" s="124"/>
      <c r="M115" s="60"/>
      <c r="N115" s="122">
        <f t="shared" si="186"/>
        <v>0</v>
      </c>
      <c r="O115" s="124"/>
      <c r="P115" s="60"/>
      <c r="Q115" s="122">
        <f>$G115*P115</f>
        <v>0</v>
      </c>
      <c r="R115" s="124"/>
      <c r="S115" s="60"/>
      <c r="T115" s="122">
        <f>$G115*S115</f>
        <v>0</v>
      </c>
      <c r="U115" s="124"/>
      <c r="V115" s="60"/>
      <c r="W115" s="122">
        <f>$G115*V115</f>
        <v>0</v>
      </c>
      <c r="X115" s="124"/>
      <c r="Y115" s="60"/>
      <c r="Z115" s="122">
        <f>$G115*Y115</f>
        <v>0</v>
      </c>
      <c r="AA115" s="124"/>
      <c r="AB115" s="60"/>
      <c r="AC115" s="122">
        <f>$G115*AB115</f>
        <v>0</v>
      </c>
      <c r="AD115" s="124"/>
      <c r="AE115" s="60"/>
      <c r="AF115" s="122">
        <f>$G115*AE115</f>
        <v>0</v>
      </c>
      <c r="AG115" s="124"/>
      <c r="AH115" s="60"/>
      <c r="AI115" s="122">
        <f>$G115*AH115</f>
        <v>0</v>
      </c>
      <c r="AJ115" s="124"/>
      <c r="AK115" s="60"/>
      <c r="AL115" s="122">
        <f>$G115*AK115</f>
        <v>0</v>
      </c>
      <c r="AM115" s="124"/>
      <c r="AN115" s="60"/>
      <c r="AO115" s="122">
        <f>$G115*AN115</f>
        <v>0</v>
      </c>
      <c r="AP115" s="124"/>
      <c r="AQ115" s="60"/>
      <c r="AR115" s="122">
        <f>$G115*AQ115</f>
        <v>0</v>
      </c>
      <c r="AS115" s="124"/>
      <c r="AT115" s="60"/>
      <c r="AU115" s="122">
        <f>$G115*AT115</f>
        <v>0</v>
      </c>
      <c r="AV115" s="124"/>
      <c r="AW115" s="60"/>
      <c r="AX115" s="122">
        <f>$G115*AW115</f>
        <v>0</v>
      </c>
      <c r="AY115" s="124"/>
      <c r="AZ115" s="60"/>
      <c r="BA115" s="122">
        <f>$G115*AZ115</f>
        <v>0</v>
      </c>
      <c r="BB115" s="124"/>
      <c r="BC115" s="60"/>
      <c r="BD115" s="122">
        <f>$G115*BC115</f>
        <v>0</v>
      </c>
      <c r="BE115" s="124"/>
    </row>
    <row r="116" spans="1:59" x14ac:dyDescent="0.25">
      <c r="A116" s="64" t="s">
        <v>246</v>
      </c>
      <c r="B116" s="69" t="s">
        <v>33</v>
      </c>
      <c r="C116" s="72">
        <v>3</v>
      </c>
      <c r="D116" s="34" t="s">
        <v>444</v>
      </c>
      <c r="E116" s="34" t="s">
        <v>551</v>
      </c>
      <c r="F116" s="14" t="s">
        <v>7</v>
      </c>
      <c r="G116" s="164">
        <f>CENA!G107</f>
        <v>0</v>
      </c>
      <c r="H116" s="121">
        <f t="shared" si="183"/>
        <v>0</v>
      </c>
      <c r="I116" s="121">
        <f t="shared" si="184"/>
        <v>0</v>
      </c>
      <c r="J116" s="60"/>
      <c r="K116" s="122">
        <f t="shared" ref="K116" si="188">$G116*J116</f>
        <v>0</v>
      </c>
      <c r="L116" s="124"/>
      <c r="M116" s="60"/>
      <c r="N116" s="122">
        <f t="shared" si="186"/>
        <v>0</v>
      </c>
      <c r="O116" s="124"/>
      <c r="P116" s="60"/>
      <c r="Q116" s="122">
        <f>$G116*P116</f>
        <v>0</v>
      </c>
      <c r="R116" s="124"/>
      <c r="S116" s="60"/>
      <c r="T116" s="122">
        <f>$G116*S116</f>
        <v>0</v>
      </c>
      <c r="U116" s="124"/>
      <c r="V116" s="60"/>
      <c r="W116" s="122">
        <f>$G116*V116</f>
        <v>0</v>
      </c>
      <c r="X116" s="124"/>
      <c r="Y116" s="60"/>
      <c r="Z116" s="122">
        <f>$G116*Y116</f>
        <v>0</v>
      </c>
      <c r="AA116" s="124"/>
      <c r="AB116" s="60"/>
      <c r="AC116" s="122">
        <f>$G116*AB116</f>
        <v>0</v>
      </c>
      <c r="AD116" s="124"/>
      <c r="AE116" s="60"/>
      <c r="AF116" s="122">
        <f>$G116*AE116</f>
        <v>0</v>
      </c>
      <c r="AG116" s="124"/>
      <c r="AH116" s="60"/>
      <c r="AI116" s="122">
        <f>$G116*AH116</f>
        <v>0</v>
      </c>
      <c r="AJ116" s="124"/>
      <c r="AK116" s="60"/>
      <c r="AL116" s="122">
        <f>$G116*AK116</f>
        <v>0</v>
      </c>
      <c r="AM116" s="124"/>
      <c r="AN116" s="60"/>
      <c r="AO116" s="122">
        <f>$G116*AN116</f>
        <v>0</v>
      </c>
      <c r="AP116" s="124"/>
      <c r="AQ116" s="60"/>
      <c r="AR116" s="122">
        <f>$G116*AQ116</f>
        <v>0</v>
      </c>
      <c r="AS116" s="124"/>
      <c r="AT116" s="60"/>
      <c r="AU116" s="122">
        <f>$G116*AT116</f>
        <v>0</v>
      </c>
      <c r="AV116" s="124"/>
      <c r="AW116" s="60"/>
      <c r="AX116" s="122">
        <f>$G116*AW116</f>
        <v>0</v>
      </c>
      <c r="AY116" s="124"/>
      <c r="AZ116" s="60"/>
      <c r="BA116" s="122">
        <f>$G116*AZ116</f>
        <v>0</v>
      </c>
      <c r="BB116" s="124"/>
      <c r="BC116" s="60"/>
      <c r="BD116" s="122">
        <f>$G116*BC116</f>
        <v>0</v>
      </c>
      <c r="BE116" s="124"/>
    </row>
    <row r="117" spans="1:59" ht="38.25" x14ac:dyDescent="0.25">
      <c r="A117" s="64" t="s">
        <v>247</v>
      </c>
      <c r="B117" s="69" t="s">
        <v>33</v>
      </c>
      <c r="C117" s="69">
        <v>4</v>
      </c>
      <c r="D117" s="34" t="s">
        <v>395</v>
      </c>
      <c r="E117" s="36" t="s">
        <v>552</v>
      </c>
      <c r="F117" s="10" t="s">
        <v>7</v>
      </c>
      <c r="G117" s="164">
        <f>CENA!G108</f>
        <v>0</v>
      </c>
      <c r="H117" s="121">
        <f t="shared" si="183"/>
        <v>240</v>
      </c>
      <c r="I117" s="121">
        <f t="shared" si="184"/>
        <v>0</v>
      </c>
      <c r="J117" s="60"/>
      <c r="K117" s="122">
        <f t="shared" ref="K117" si="189">$G117*J117</f>
        <v>0</v>
      </c>
      <c r="L117" s="124"/>
      <c r="M117" s="60"/>
      <c r="N117" s="122">
        <f t="shared" si="186"/>
        <v>0</v>
      </c>
      <c r="O117" s="124"/>
      <c r="P117" s="60"/>
      <c r="Q117" s="122">
        <f>$G117*P117</f>
        <v>0</v>
      </c>
      <c r="R117" s="124"/>
      <c r="S117" s="60">
        <v>20</v>
      </c>
      <c r="T117" s="122">
        <f>$G117*S117</f>
        <v>0</v>
      </c>
      <c r="U117" s="124"/>
      <c r="V117" s="60"/>
      <c r="W117" s="122">
        <f>$G117*V117</f>
        <v>0</v>
      </c>
      <c r="X117" s="124"/>
      <c r="Y117" s="60">
        <v>50</v>
      </c>
      <c r="Z117" s="122">
        <f>$G117*Y117</f>
        <v>0</v>
      </c>
      <c r="AA117" s="124"/>
      <c r="AB117" s="60">
        <v>20</v>
      </c>
      <c r="AC117" s="122">
        <f>$G117*AB117</f>
        <v>0</v>
      </c>
      <c r="AD117" s="124"/>
      <c r="AE117" s="60">
        <v>30</v>
      </c>
      <c r="AF117" s="122">
        <f>$G117*AE117</f>
        <v>0</v>
      </c>
      <c r="AG117" s="124"/>
      <c r="AH117" s="60">
        <v>20</v>
      </c>
      <c r="AI117" s="122">
        <f>$G117*AH117</f>
        <v>0</v>
      </c>
      <c r="AJ117" s="124"/>
      <c r="AK117" s="60"/>
      <c r="AL117" s="122">
        <f>$G117*AK117</f>
        <v>0</v>
      </c>
      <c r="AM117" s="124"/>
      <c r="AN117" s="60"/>
      <c r="AO117" s="122">
        <f>$G117*AN117</f>
        <v>0</v>
      </c>
      <c r="AP117" s="124"/>
      <c r="AQ117" s="60">
        <v>50</v>
      </c>
      <c r="AR117" s="122">
        <f>$G117*AQ117</f>
        <v>0</v>
      </c>
      <c r="AS117" s="124"/>
      <c r="AT117" s="60">
        <v>20</v>
      </c>
      <c r="AU117" s="122">
        <f>$G117*AT117</f>
        <v>0</v>
      </c>
      <c r="AV117" s="124"/>
      <c r="AW117" s="60">
        <v>30</v>
      </c>
      <c r="AX117" s="122">
        <f>$G117*AW117</f>
        <v>0</v>
      </c>
      <c r="AY117" s="124"/>
      <c r="AZ117" s="60"/>
      <c r="BA117" s="122">
        <f>$G117*AZ117</f>
        <v>0</v>
      </c>
      <c r="BB117" s="124"/>
      <c r="BC117" s="60"/>
      <c r="BD117" s="122">
        <f>$G117*BC117</f>
        <v>0</v>
      </c>
      <c r="BE117" s="124"/>
    </row>
    <row r="118" spans="1:59" s="52" customFormat="1" x14ac:dyDescent="0.25">
      <c r="A118" s="67"/>
      <c r="B118" s="68"/>
      <c r="C118" s="68"/>
      <c r="D118" s="51"/>
      <c r="E118" s="51"/>
      <c r="F118" s="28"/>
      <c r="G118" s="164"/>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112"/>
      <c r="BG118" s="112"/>
    </row>
    <row r="119" spans="1:59" x14ac:dyDescent="0.25">
      <c r="A119" s="146" t="s">
        <v>248</v>
      </c>
      <c r="B119" s="147" t="s">
        <v>41</v>
      </c>
      <c r="C119" s="147"/>
      <c r="D119" s="148" t="s">
        <v>416</v>
      </c>
      <c r="E119" s="148" t="s">
        <v>597</v>
      </c>
      <c r="F119" s="149"/>
      <c r="G119" s="166"/>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row>
    <row r="120" spans="1:59" ht="51" x14ac:dyDescent="0.25">
      <c r="A120" s="64" t="s">
        <v>249</v>
      </c>
      <c r="B120" s="69" t="s">
        <v>41</v>
      </c>
      <c r="C120" s="69">
        <v>1</v>
      </c>
      <c r="D120" s="32" t="s">
        <v>396</v>
      </c>
      <c r="E120" s="33" t="s">
        <v>553</v>
      </c>
      <c r="F120" s="10" t="s">
        <v>16</v>
      </c>
      <c r="G120" s="164" t="str">
        <f>CENA!G111</f>
        <v>/</v>
      </c>
      <c r="H120" s="121" t="s">
        <v>16</v>
      </c>
      <c r="I120" s="121" t="s">
        <v>16</v>
      </c>
      <c r="J120" s="60" t="s">
        <v>16</v>
      </c>
      <c r="K120" s="122" t="s">
        <v>16</v>
      </c>
      <c r="L120" s="124"/>
      <c r="M120" s="60" t="s">
        <v>16</v>
      </c>
      <c r="N120" s="122" t="s">
        <v>16</v>
      </c>
      <c r="O120" s="124"/>
      <c r="P120" s="60" t="s">
        <v>16</v>
      </c>
      <c r="Q120" s="122" t="s">
        <v>16</v>
      </c>
      <c r="R120" s="124"/>
      <c r="S120" s="60" t="s">
        <v>16</v>
      </c>
      <c r="T120" s="122" t="s">
        <v>16</v>
      </c>
      <c r="U120" s="124"/>
      <c r="V120" s="60" t="s">
        <v>16</v>
      </c>
      <c r="W120" s="122" t="s">
        <v>16</v>
      </c>
      <c r="X120" s="124"/>
      <c r="Y120" s="60" t="s">
        <v>16</v>
      </c>
      <c r="Z120" s="122" t="s">
        <v>16</v>
      </c>
      <c r="AA120" s="124"/>
      <c r="AB120" s="60" t="s">
        <v>16</v>
      </c>
      <c r="AC120" s="122" t="s">
        <v>16</v>
      </c>
      <c r="AD120" s="124"/>
      <c r="AE120" s="60" t="s">
        <v>16</v>
      </c>
      <c r="AF120" s="122" t="s">
        <v>16</v>
      </c>
      <c r="AG120" s="124"/>
      <c r="AH120" s="60" t="s">
        <v>16</v>
      </c>
      <c r="AI120" s="122" t="s">
        <v>16</v>
      </c>
      <c r="AJ120" s="124"/>
      <c r="AK120" s="60" t="s">
        <v>16</v>
      </c>
      <c r="AL120" s="122" t="s">
        <v>16</v>
      </c>
      <c r="AM120" s="124"/>
      <c r="AN120" s="60" t="s">
        <v>16</v>
      </c>
      <c r="AO120" s="122" t="s">
        <v>16</v>
      </c>
      <c r="AP120" s="124"/>
      <c r="AQ120" s="60" t="s">
        <v>16</v>
      </c>
      <c r="AR120" s="122" t="s">
        <v>16</v>
      </c>
      <c r="AS120" s="124"/>
      <c r="AT120" s="60" t="s">
        <v>16</v>
      </c>
      <c r="AU120" s="122" t="s">
        <v>16</v>
      </c>
      <c r="AV120" s="124"/>
      <c r="AW120" s="60" t="s">
        <v>16</v>
      </c>
      <c r="AX120" s="122" t="s">
        <v>16</v>
      </c>
      <c r="AY120" s="124"/>
      <c r="AZ120" s="60" t="s">
        <v>16</v>
      </c>
      <c r="BA120" s="122" t="s">
        <v>16</v>
      </c>
      <c r="BB120" s="124"/>
      <c r="BC120" s="60" t="s">
        <v>16</v>
      </c>
      <c r="BD120" s="122" t="s">
        <v>16</v>
      </c>
      <c r="BE120" s="124"/>
    </row>
    <row r="121" spans="1:59" x14ac:dyDescent="0.25">
      <c r="A121" s="64" t="s">
        <v>250</v>
      </c>
      <c r="B121" s="70"/>
      <c r="C121" s="70" t="s">
        <v>22</v>
      </c>
      <c r="D121" s="32" t="s">
        <v>107</v>
      </c>
      <c r="E121" s="32" t="s">
        <v>554</v>
      </c>
      <c r="F121" s="10" t="s">
        <v>477</v>
      </c>
      <c r="G121" s="164">
        <f>CENA!G112</f>
        <v>0</v>
      </c>
      <c r="H121" s="121">
        <f t="shared" ref="H121:H124" si="190">J121+M121+P121+S121+V121+Y121+AB121+AE121+AH121+AK121+AN121+AQ121+AZ121+AW121+AT121+BC121</f>
        <v>3</v>
      </c>
      <c r="I121" s="121">
        <f t="shared" ref="I121:I124" si="191">G121*H121</f>
        <v>0</v>
      </c>
      <c r="J121" s="60">
        <v>1</v>
      </c>
      <c r="K121" s="122">
        <f t="shared" ref="K121" si="192">$G121*J121</f>
        <v>0</v>
      </c>
      <c r="L121" s="124"/>
      <c r="M121" s="60"/>
      <c r="N121" s="122">
        <f t="shared" ref="N121:N124" si="193">$G121*M121</f>
        <v>0</v>
      </c>
      <c r="O121" s="124"/>
      <c r="P121" s="60"/>
      <c r="Q121" s="122">
        <f>$G121*P121</f>
        <v>0</v>
      </c>
      <c r="R121" s="124"/>
      <c r="S121" s="60"/>
      <c r="T121" s="122">
        <f>$G121*S121</f>
        <v>0</v>
      </c>
      <c r="U121" s="124"/>
      <c r="V121" s="60"/>
      <c r="W121" s="122">
        <f>$G121*V121</f>
        <v>0</v>
      </c>
      <c r="X121" s="124"/>
      <c r="Y121" s="60"/>
      <c r="Z121" s="122">
        <f>$G121*Y121</f>
        <v>0</v>
      </c>
      <c r="AA121" s="124"/>
      <c r="AB121" s="60"/>
      <c r="AC121" s="122">
        <f>$G121*AB121</f>
        <v>0</v>
      </c>
      <c r="AD121" s="124"/>
      <c r="AE121" s="60"/>
      <c r="AF121" s="122">
        <f>$G121*AE121</f>
        <v>0</v>
      </c>
      <c r="AG121" s="124"/>
      <c r="AH121" s="60">
        <v>1</v>
      </c>
      <c r="AI121" s="122">
        <f>$G121*AH121</f>
        <v>0</v>
      </c>
      <c r="AJ121" s="124"/>
      <c r="AK121" s="60"/>
      <c r="AL121" s="122">
        <f>$G121*AK121</f>
        <v>0</v>
      </c>
      <c r="AM121" s="124"/>
      <c r="AN121" s="60"/>
      <c r="AO121" s="122">
        <f>$G121*AN121</f>
        <v>0</v>
      </c>
      <c r="AP121" s="124"/>
      <c r="AQ121" s="60">
        <v>1</v>
      </c>
      <c r="AR121" s="122">
        <f>$G121*AQ121</f>
        <v>0</v>
      </c>
      <c r="AS121" s="124"/>
      <c r="AT121" s="60"/>
      <c r="AU121" s="122">
        <f>$G121*AT121</f>
        <v>0</v>
      </c>
      <c r="AV121" s="124"/>
      <c r="AW121" s="60"/>
      <c r="AX121" s="122">
        <f>$G121*AW121</f>
        <v>0</v>
      </c>
      <c r="AY121" s="124"/>
      <c r="AZ121" s="60"/>
      <c r="BA121" s="122">
        <f>$G121*AZ121</f>
        <v>0</v>
      </c>
      <c r="BB121" s="124"/>
      <c r="BC121" s="60"/>
      <c r="BD121" s="122">
        <f>$G121*BC121</f>
        <v>0</v>
      </c>
      <c r="BE121" s="124"/>
    </row>
    <row r="122" spans="1:59" x14ac:dyDescent="0.25">
      <c r="A122" s="64" t="s">
        <v>251</v>
      </c>
      <c r="B122" s="70"/>
      <c r="C122" s="70" t="s">
        <v>49</v>
      </c>
      <c r="D122" s="32" t="s">
        <v>106</v>
      </c>
      <c r="E122" s="32" t="s">
        <v>555</v>
      </c>
      <c r="F122" s="10" t="s">
        <v>477</v>
      </c>
      <c r="G122" s="164">
        <f>CENA!G113</f>
        <v>0</v>
      </c>
      <c r="H122" s="121">
        <f t="shared" si="190"/>
        <v>3</v>
      </c>
      <c r="I122" s="121">
        <f t="shared" si="191"/>
        <v>0</v>
      </c>
      <c r="J122" s="60">
        <v>1</v>
      </c>
      <c r="K122" s="122">
        <f t="shared" ref="K122" si="194">$G122*J122</f>
        <v>0</v>
      </c>
      <c r="L122" s="124"/>
      <c r="M122" s="60"/>
      <c r="N122" s="122">
        <f t="shared" si="193"/>
        <v>0</v>
      </c>
      <c r="O122" s="124"/>
      <c r="P122" s="60"/>
      <c r="Q122" s="122">
        <f>$G122*P122</f>
        <v>0</v>
      </c>
      <c r="R122" s="124"/>
      <c r="S122" s="60"/>
      <c r="T122" s="122">
        <f>$G122*S122</f>
        <v>0</v>
      </c>
      <c r="U122" s="124"/>
      <c r="V122" s="60"/>
      <c r="W122" s="122">
        <f>$G122*V122</f>
        <v>0</v>
      </c>
      <c r="X122" s="124"/>
      <c r="Y122" s="60"/>
      <c r="Z122" s="122">
        <f>$G122*Y122</f>
        <v>0</v>
      </c>
      <c r="AA122" s="124"/>
      <c r="AB122" s="60">
        <v>1</v>
      </c>
      <c r="AC122" s="122">
        <f>$G122*AB122</f>
        <v>0</v>
      </c>
      <c r="AD122" s="124"/>
      <c r="AE122" s="60"/>
      <c r="AF122" s="122">
        <f>$G122*AE122</f>
        <v>0</v>
      </c>
      <c r="AG122" s="124"/>
      <c r="AH122" s="60"/>
      <c r="AI122" s="122">
        <f>$G122*AH122</f>
        <v>0</v>
      </c>
      <c r="AJ122" s="124"/>
      <c r="AK122" s="60"/>
      <c r="AL122" s="122">
        <f>$G122*AK122</f>
        <v>0</v>
      </c>
      <c r="AM122" s="124"/>
      <c r="AN122" s="60"/>
      <c r="AO122" s="122">
        <f>$G122*AN122</f>
        <v>0</v>
      </c>
      <c r="AP122" s="124"/>
      <c r="AQ122" s="60"/>
      <c r="AR122" s="122">
        <f>$G122*AQ122</f>
        <v>0</v>
      </c>
      <c r="AS122" s="124"/>
      <c r="AT122" s="60">
        <v>1</v>
      </c>
      <c r="AU122" s="122">
        <f>$G122*AT122</f>
        <v>0</v>
      </c>
      <c r="AV122" s="124"/>
      <c r="AW122" s="60"/>
      <c r="AX122" s="122">
        <f>$G122*AW122</f>
        <v>0</v>
      </c>
      <c r="AY122" s="124"/>
      <c r="AZ122" s="60"/>
      <c r="BA122" s="122">
        <f>$G122*AZ122</f>
        <v>0</v>
      </c>
      <c r="BB122" s="124"/>
      <c r="BC122" s="60"/>
      <c r="BD122" s="122">
        <f>$G122*BC122</f>
        <v>0</v>
      </c>
      <c r="BE122" s="124"/>
    </row>
    <row r="123" spans="1:59" x14ac:dyDescent="0.25">
      <c r="A123" s="64" t="s">
        <v>252</v>
      </c>
      <c r="B123" s="70"/>
      <c r="C123" s="70" t="s">
        <v>50</v>
      </c>
      <c r="D123" s="6" t="s">
        <v>108</v>
      </c>
      <c r="E123" s="6" t="s">
        <v>556</v>
      </c>
      <c r="F123" s="10" t="s">
        <v>477</v>
      </c>
      <c r="G123" s="164">
        <f>CENA!G114</f>
        <v>0</v>
      </c>
      <c r="H123" s="121">
        <f t="shared" si="190"/>
        <v>5</v>
      </c>
      <c r="I123" s="121">
        <f t="shared" si="191"/>
        <v>0</v>
      </c>
      <c r="J123" s="60"/>
      <c r="K123" s="122">
        <f t="shared" ref="K123" si="195">$G123*J123</f>
        <v>0</v>
      </c>
      <c r="L123" s="124"/>
      <c r="M123" s="60"/>
      <c r="N123" s="122">
        <f t="shared" si="193"/>
        <v>0</v>
      </c>
      <c r="O123" s="124"/>
      <c r="P123" s="60">
        <v>1</v>
      </c>
      <c r="Q123" s="122">
        <f>$G123*P123</f>
        <v>0</v>
      </c>
      <c r="R123" s="124"/>
      <c r="S123" s="60"/>
      <c r="T123" s="122">
        <f>$G123*S123</f>
        <v>0</v>
      </c>
      <c r="U123" s="124"/>
      <c r="V123" s="60"/>
      <c r="W123" s="122">
        <f>$G123*V123</f>
        <v>0</v>
      </c>
      <c r="X123" s="124"/>
      <c r="Y123" s="60"/>
      <c r="Z123" s="122">
        <f>$G123*Y123</f>
        <v>0</v>
      </c>
      <c r="AA123" s="124"/>
      <c r="AB123" s="60"/>
      <c r="AC123" s="122">
        <f>$G123*AB123</f>
        <v>0</v>
      </c>
      <c r="AD123" s="124"/>
      <c r="AE123" s="60">
        <v>3</v>
      </c>
      <c r="AF123" s="122">
        <f>$G123*AE123</f>
        <v>0</v>
      </c>
      <c r="AG123" s="124"/>
      <c r="AH123" s="60"/>
      <c r="AI123" s="122">
        <f>$G123*AH123</f>
        <v>0</v>
      </c>
      <c r="AJ123" s="124"/>
      <c r="AK123" s="60">
        <v>1</v>
      </c>
      <c r="AL123" s="122">
        <f>$G123*AK123</f>
        <v>0</v>
      </c>
      <c r="AM123" s="124"/>
      <c r="AN123" s="60"/>
      <c r="AO123" s="122">
        <f>$G123*AN123</f>
        <v>0</v>
      </c>
      <c r="AP123" s="124"/>
      <c r="AQ123" s="60"/>
      <c r="AR123" s="122">
        <f>$G123*AQ123</f>
        <v>0</v>
      </c>
      <c r="AS123" s="124"/>
      <c r="AT123" s="60"/>
      <c r="AU123" s="122">
        <f>$G123*AT123</f>
        <v>0</v>
      </c>
      <c r="AV123" s="124"/>
      <c r="AW123" s="60"/>
      <c r="AX123" s="122">
        <f>$G123*AW123</f>
        <v>0</v>
      </c>
      <c r="AY123" s="124"/>
      <c r="AZ123" s="60"/>
      <c r="BA123" s="122">
        <f>$G123*AZ123</f>
        <v>0</v>
      </c>
      <c r="BB123" s="124"/>
      <c r="BC123" s="60"/>
      <c r="BD123" s="122">
        <f>$G123*BC123</f>
        <v>0</v>
      </c>
      <c r="BE123" s="124"/>
    </row>
    <row r="124" spans="1:59" x14ac:dyDescent="0.25">
      <c r="A124" s="64" t="s">
        <v>253</v>
      </c>
      <c r="B124" s="70"/>
      <c r="C124" s="70" t="s">
        <v>23</v>
      </c>
      <c r="D124" s="6" t="s">
        <v>109</v>
      </c>
      <c r="E124" s="6" t="s">
        <v>557</v>
      </c>
      <c r="F124" s="10" t="s">
        <v>477</v>
      </c>
      <c r="G124" s="164">
        <f>CENA!G115</f>
        <v>0</v>
      </c>
      <c r="H124" s="121">
        <f t="shared" si="190"/>
        <v>8</v>
      </c>
      <c r="I124" s="121">
        <f t="shared" si="191"/>
        <v>0</v>
      </c>
      <c r="J124" s="60"/>
      <c r="K124" s="122">
        <f t="shared" ref="K124" si="196">$G124*J124</f>
        <v>0</v>
      </c>
      <c r="L124" s="124"/>
      <c r="M124" s="60">
        <v>2</v>
      </c>
      <c r="N124" s="122">
        <f t="shared" si="193"/>
        <v>0</v>
      </c>
      <c r="O124" s="124"/>
      <c r="P124" s="60">
        <v>2</v>
      </c>
      <c r="Q124" s="122">
        <f>$G124*P124</f>
        <v>0</v>
      </c>
      <c r="R124" s="124"/>
      <c r="S124" s="60"/>
      <c r="T124" s="122">
        <f>$G124*S124</f>
        <v>0</v>
      </c>
      <c r="U124" s="124"/>
      <c r="V124" s="60">
        <v>1</v>
      </c>
      <c r="W124" s="122">
        <f>$G124*V124</f>
        <v>0</v>
      </c>
      <c r="X124" s="124"/>
      <c r="Y124" s="60"/>
      <c r="Z124" s="122">
        <f>$G124*Y124</f>
        <v>0</v>
      </c>
      <c r="AA124" s="124"/>
      <c r="AB124" s="60"/>
      <c r="AC124" s="122">
        <f>$G124*AB124</f>
        <v>0</v>
      </c>
      <c r="AD124" s="124"/>
      <c r="AE124" s="60"/>
      <c r="AF124" s="122">
        <f>$G124*AE124</f>
        <v>0</v>
      </c>
      <c r="AG124" s="124"/>
      <c r="AH124" s="60"/>
      <c r="AI124" s="122">
        <f>$G124*AH124</f>
        <v>0</v>
      </c>
      <c r="AJ124" s="124"/>
      <c r="AK124" s="60"/>
      <c r="AL124" s="122">
        <f>$G124*AK124</f>
        <v>0</v>
      </c>
      <c r="AM124" s="124"/>
      <c r="AN124" s="60">
        <v>2</v>
      </c>
      <c r="AO124" s="122">
        <f>$G124*AN124</f>
        <v>0</v>
      </c>
      <c r="AP124" s="124"/>
      <c r="AQ124" s="60"/>
      <c r="AR124" s="122">
        <f>$G124*AQ124</f>
        <v>0</v>
      </c>
      <c r="AS124" s="124"/>
      <c r="AT124" s="60"/>
      <c r="AU124" s="122">
        <f>$G124*AT124</f>
        <v>0</v>
      </c>
      <c r="AV124" s="124"/>
      <c r="AW124" s="60">
        <v>1</v>
      </c>
      <c r="AX124" s="122">
        <f>$G124*AW124</f>
        <v>0</v>
      </c>
      <c r="AY124" s="124"/>
      <c r="AZ124" s="60"/>
      <c r="BA124" s="122">
        <f>$G124*AZ124</f>
        <v>0</v>
      </c>
      <c r="BB124" s="124"/>
      <c r="BC124" s="60"/>
      <c r="BD124" s="122">
        <f>$G124*BC124</f>
        <v>0</v>
      </c>
      <c r="BE124" s="124"/>
    </row>
    <row r="125" spans="1:59" ht="51" x14ac:dyDescent="0.25">
      <c r="A125" s="64" t="s">
        <v>254</v>
      </c>
      <c r="B125" s="69" t="s">
        <v>41</v>
      </c>
      <c r="C125" s="69">
        <v>2</v>
      </c>
      <c r="D125" s="34" t="s">
        <v>445</v>
      </c>
      <c r="E125" s="36" t="s">
        <v>558</v>
      </c>
      <c r="F125" s="10" t="s">
        <v>16</v>
      </c>
      <c r="G125" s="164" t="str">
        <f>CENA!G116</f>
        <v>/</v>
      </c>
      <c r="H125" s="121" t="s">
        <v>16</v>
      </c>
      <c r="I125" s="121" t="s">
        <v>16</v>
      </c>
      <c r="J125" s="60" t="s">
        <v>16</v>
      </c>
      <c r="K125" s="122" t="s">
        <v>16</v>
      </c>
      <c r="L125" s="124"/>
      <c r="M125" s="60" t="s">
        <v>16</v>
      </c>
      <c r="N125" s="122" t="s">
        <v>16</v>
      </c>
      <c r="O125" s="124"/>
      <c r="P125" s="60" t="s">
        <v>16</v>
      </c>
      <c r="Q125" s="122" t="s">
        <v>16</v>
      </c>
      <c r="R125" s="124"/>
      <c r="S125" s="60" t="s">
        <v>16</v>
      </c>
      <c r="T125" s="122" t="s">
        <v>16</v>
      </c>
      <c r="U125" s="124"/>
      <c r="V125" s="60" t="s">
        <v>16</v>
      </c>
      <c r="W125" s="122" t="s">
        <v>16</v>
      </c>
      <c r="X125" s="124"/>
      <c r="Y125" s="60" t="s">
        <v>16</v>
      </c>
      <c r="Z125" s="122" t="s">
        <v>16</v>
      </c>
      <c r="AA125" s="124"/>
      <c r="AB125" s="60" t="s">
        <v>16</v>
      </c>
      <c r="AC125" s="122" t="s">
        <v>16</v>
      </c>
      <c r="AD125" s="124"/>
      <c r="AE125" s="60" t="s">
        <v>16</v>
      </c>
      <c r="AF125" s="122" t="s">
        <v>16</v>
      </c>
      <c r="AG125" s="124"/>
      <c r="AH125" s="60" t="s">
        <v>16</v>
      </c>
      <c r="AI125" s="122" t="s">
        <v>16</v>
      </c>
      <c r="AJ125" s="124"/>
      <c r="AK125" s="60" t="s">
        <v>16</v>
      </c>
      <c r="AL125" s="122" t="s">
        <v>16</v>
      </c>
      <c r="AM125" s="124"/>
      <c r="AN125" s="60" t="s">
        <v>16</v>
      </c>
      <c r="AO125" s="122" t="s">
        <v>16</v>
      </c>
      <c r="AP125" s="124"/>
      <c r="AQ125" s="60" t="s">
        <v>16</v>
      </c>
      <c r="AR125" s="122" t="s">
        <v>16</v>
      </c>
      <c r="AS125" s="124"/>
      <c r="AT125" s="60" t="s">
        <v>16</v>
      </c>
      <c r="AU125" s="122" t="s">
        <v>16</v>
      </c>
      <c r="AV125" s="124"/>
      <c r="AW125" s="60" t="s">
        <v>16</v>
      </c>
      <c r="AX125" s="122" t="s">
        <v>16</v>
      </c>
      <c r="AY125" s="124"/>
      <c r="AZ125" s="60" t="s">
        <v>16</v>
      </c>
      <c r="BA125" s="122" t="s">
        <v>16</v>
      </c>
      <c r="BB125" s="124"/>
      <c r="BC125" s="60" t="s">
        <v>16</v>
      </c>
      <c r="BD125" s="122" t="s">
        <v>16</v>
      </c>
      <c r="BE125" s="124"/>
    </row>
    <row r="126" spans="1:59" x14ac:dyDescent="0.25">
      <c r="A126" s="64" t="s">
        <v>255</v>
      </c>
      <c r="B126" s="70"/>
      <c r="C126" s="70" t="s">
        <v>22</v>
      </c>
      <c r="D126" s="35" t="s">
        <v>157</v>
      </c>
      <c r="E126" s="35" t="s">
        <v>559</v>
      </c>
      <c r="F126" s="10" t="s">
        <v>477</v>
      </c>
      <c r="G126" s="164">
        <f>CENA!G117</f>
        <v>0</v>
      </c>
      <c r="H126" s="121">
        <f t="shared" ref="H126:H137" si="197">J126+M126+P126+S126+V126+Y126+AB126+AE126+AH126+AK126+AN126+AQ126+AZ126+AW126+AT126+BC126</f>
        <v>24</v>
      </c>
      <c r="I126" s="121">
        <f t="shared" ref="I126:I137" si="198">G126*H126</f>
        <v>0</v>
      </c>
      <c r="J126" s="60">
        <v>3</v>
      </c>
      <c r="K126" s="122">
        <f t="shared" ref="K126" si="199">$G126*J126</f>
        <v>0</v>
      </c>
      <c r="L126" s="124"/>
      <c r="M126" s="60">
        <v>2</v>
      </c>
      <c r="N126" s="122">
        <f t="shared" ref="N126:N137" si="200">$G126*M126</f>
        <v>0</v>
      </c>
      <c r="O126" s="124"/>
      <c r="P126" s="60">
        <v>4</v>
      </c>
      <c r="Q126" s="122">
        <f t="shared" ref="Q126:Q137" si="201">$G126*P126</f>
        <v>0</v>
      </c>
      <c r="R126" s="124"/>
      <c r="S126" s="60"/>
      <c r="T126" s="122">
        <f t="shared" ref="T126:T137" si="202">$G126*S126</f>
        <v>0</v>
      </c>
      <c r="U126" s="124"/>
      <c r="V126" s="60">
        <v>2</v>
      </c>
      <c r="W126" s="122">
        <f t="shared" ref="W126:W137" si="203">$G126*V126</f>
        <v>0</v>
      </c>
      <c r="X126" s="124"/>
      <c r="Y126" s="60">
        <v>2</v>
      </c>
      <c r="Z126" s="122">
        <f t="shared" ref="Z126:Z137" si="204">$G126*Y126</f>
        <v>0</v>
      </c>
      <c r="AA126" s="124"/>
      <c r="AB126" s="60">
        <v>1</v>
      </c>
      <c r="AC126" s="122">
        <f t="shared" ref="AC126:AC137" si="205">$G126*AB126</f>
        <v>0</v>
      </c>
      <c r="AD126" s="124"/>
      <c r="AE126" s="60">
        <v>2</v>
      </c>
      <c r="AF126" s="122">
        <f t="shared" ref="AF126:AF137" si="206">$G126*AE126</f>
        <v>0</v>
      </c>
      <c r="AG126" s="124"/>
      <c r="AH126" s="60">
        <v>2</v>
      </c>
      <c r="AI126" s="122">
        <f t="shared" ref="AI126:AI137" si="207">$G126*AH126</f>
        <v>0</v>
      </c>
      <c r="AJ126" s="124"/>
      <c r="AK126" s="60">
        <v>3</v>
      </c>
      <c r="AL126" s="122">
        <f t="shared" ref="AL126:AL137" si="208">$G126*AK126</f>
        <v>0</v>
      </c>
      <c r="AM126" s="124"/>
      <c r="AN126" s="60">
        <v>1</v>
      </c>
      <c r="AO126" s="122">
        <f t="shared" ref="AO126:AO137" si="209">$G126*AN126</f>
        <v>0</v>
      </c>
      <c r="AP126" s="124"/>
      <c r="AQ126" s="60">
        <v>1</v>
      </c>
      <c r="AR126" s="122">
        <f t="shared" ref="AR126:AR137" si="210">$G126*AQ126</f>
        <v>0</v>
      </c>
      <c r="AS126" s="124"/>
      <c r="AT126" s="60"/>
      <c r="AU126" s="122">
        <f t="shared" ref="AU126:AU137" si="211">$G126*AT126</f>
        <v>0</v>
      </c>
      <c r="AV126" s="124"/>
      <c r="AW126" s="60">
        <v>1</v>
      </c>
      <c r="AX126" s="122">
        <f t="shared" ref="AX126:AX137" si="212">$G126*AW126</f>
        <v>0</v>
      </c>
      <c r="AY126" s="124"/>
      <c r="AZ126" s="60"/>
      <c r="BA126" s="122">
        <f t="shared" ref="BA126:BA137" si="213">$G126*AZ126</f>
        <v>0</v>
      </c>
      <c r="BB126" s="124"/>
      <c r="BC126" s="60"/>
      <c r="BD126" s="122">
        <f t="shared" ref="BD126:BD137" si="214">$G126*BC126</f>
        <v>0</v>
      </c>
      <c r="BE126" s="124"/>
    </row>
    <row r="127" spans="1:59" x14ac:dyDescent="0.25">
      <c r="A127" s="64" t="s">
        <v>256</v>
      </c>
      <c r="B127" s="70"/>
      <c r="C127" s="128" t="s">
        <v>49</v>
      </c>
      <c r="D127" s="35" t="s">
        <v>158</v>
      </c>
      <c r="E127" s="35" t="s">
        <v>560</v>
      </c>
      <c r="F127" s="10" t="s">
        <v>477</v>
      </c>
      <c r="G127" s="164">
        <f>CENA!G118</f>
        <v>0</v>
      </c>
      <c r="H127" s="121">
        <f t="shared" si="197"/>
        <v>3</v>
      </c>
      <c r="I127" s="121">
        <f t="shared" si="198"/>
        <v>0</v>
      </c>
      <c r="J127" s="60"/>
      <c r="K127" s="122">
        <f t="shared" ref="K127" si="215">$G127*J127</f>
        <v>0</v>
      </c>
      <c r="L127" s="124"/>
      <c r="M127" s="60"/>
      <c r="N127" s="122">
        <f t="shared" si="200"/>
        <v>0</v>
      </c>
      <c r="O127" s="124"/>
      <c r="P127" s="60"/>
      <c r="Q127" s="122">
        <f t="shared" si="201"/>
        <v>0</v>
      </c>
      <c r="R127" s="124"/>
      <c r="S127" s="60"/>
      <c r="T127" s="122">
        <f t="shared" si="202"/>
        <v>0</v>
      </c>
      <c r="U127" s="124"/>
      <c r="V127" s="60"/>
      <c r="W127" s="122">
        <f t="shared" si="203"/>
        <v>0</v>
      </c>
      <c r="X127" s="124"/>
      <c r="Y127" s="60">
        <v>1</v>
      </c>
      <c r="Z127" s="122">
        <f t="shared" si="204"/>
        <v>0</v>
      </c>
      <c r="AA127" s="124"/>
      <c r="AB127" s="60"/>
      <c r="AC127" s="122">
        <f t="shared" si="205"/>
        <v>0</v>
      </c>
      <c r="AD127" s="124"/>
      <c r="AE127" s="60">
        <v>1</v>
      </c>
      <c r="AF127" s="122">
        <f t="shared" si="206"/>
        <v>0</v>
      </c>
      <c r="AG127" s="124"/>
      <c r="AH127" s="60"/>
      <c r="AI127" s="122">
        <f t="shared" si="207"/>
        <v>0</v>
      </c>
      <c r="AJ127" s="124"/>
      <c r="AK127" s="60"/>
      <c r="AL127" s="122">
        <f t="shared" si="208"/>
        <v>0</v>
      </c>
      <c r="AM127" s="124"/>
      <c r="AN127" s="60"/>
      <c r="AO127" s="122">
        <f t="shared" si="209"/>
        <v>0</v>
      </c>
      <c r="AP127" s="124"/>
      <c r="AQ127" s="60"/>
      <c r="AR127" s="122">
        <f t="shared" si="210"/>
        <v>0</v>
      </c>
      <c r="AS127" s="124"/>
      <c r="AT127" s="60"/>
      <c r="AU127" s="122">
        <f t="shared" si="211"/>
        <v>0</v>
      </c>
      <c r="AV127" s="124"/>
      <c r="AW127" s="60">
        <v>1</v>
      </c>
      <c r="AX127" s="122">
        <f t="shared" si="212"/>
        <v>0</v>
      </c>
      <c r="AY127" s="124"/>
      <c r="AZ127" s="60"/>
      <c r="BA127" s="122">
        <f t="shared" si="213"/>
        <v>0</v>
      </c>
      <c r="BB127" s="124"/>
      <c r="BC127" s="60"/>
      <c r="BD127" s="122">
        <f t="shared" si="214"/>
        <v>0</v>
      </c>
      <c r="BE127" s="124"/>
    </row>
    <row r="128" spans="1:59" x14ac:dyDescent="0.25">
      <c r="A128" s="64" t="s">
        <v>257</v>
      </c>
      <c r="B128" s="70"/>
      <c r="C128" s="70" t="s">
        <v>50</v>
      </c>
      <c r="D128" s="35" t="s">
        <v>156</v>
      </c>
      <c r="E128" s="35" t="s">
        <v>561</v>
      </c>
      <c r="F128" s="10" t="s">
        <v>477</v>
      </c>
      <c r="G128" s="164">
        <f>CENA!G119</f>
        <v>0</v>
      </c>
      <c r="H128" s="121">
        <f t="shared" si="197"/>
        <v>9</v>
      </c>
      <c r="I128" s="121">
        <f t="shared" si="198"/>
        <v>0</v>
      </c>
      <c r="J128" s="60"/>
      <c r="K128" s="122">
        <f t="shared" ref="K128" si="216">$G128*J128</f>
        <v>0</v>
      </c>
      <c r="L128" s="124"/>
      <c r="M128" s="60"/>
      <c r="N128" s="122">
        <f t="shared" si="200"/>
        <v>0</v>
      </c>
      <c r="O128" s="124"/>
      <c r="P128" s="60">
        <v>1</v>
      </c>
      <c r="Q128" s="122">
        <f t="shared" si="201"/>
        <v>0</v>
      </c>
      <c r="R128" s="124"/>
      <c r="S128" s="60"/>
      <c r="T128" s="122">
        <f t="shared" si="202"/>
        <v>0</v>
      </c>
      <c r="U128" s="124"/>
      <c r="V128" s="60"/>
      <c r="W128" s="122">
        <f t="shared" si="203"/>
        <v>0</v>
      </c>
      <c r="X128" s="124"/>
      <c r="Y128" s="60"/>
      <c r="Z128" s="122">
        <f t="shared" si="204"/>
        <v>0</v>
      </c>
      <c r="AA128" s="124"/>
      <c r="AB128" s="60"/>
      <c r="AC128" s="122">
        <f t="shared" si="205"/>
        <v>0</v>
      </c>
      <c r="AD128" s="124"/>
      <c r="AE128" s="60"/>
      <c r="AF128" s="122">
        <f t="shared" si="206"/>
        <v>0</v>
      </c>
      <c r="AG128" s="124"/>
      <c r="AH128" s="60"/>
      <c r="AI128" s="122">
        <f t="shared" si="207"/>
        <v>0</v>
      </c>
      <c r="AJ128" s="124"/>
      <c r="AK128" s="60"/>
      <c r="AL128" s="122">
        <f t="shared" si="208"/>
        <v>0</v>
      </c>
      <c r="AM128" s="124"/>
      <c r="AN128" s="60"/>
      <c r="AO128" s="122">
        <f t="shared" si="209"/>
        <v>0</v>
      </c>
      <c r="AP128" s="124"/>
      <c r="AQ128" s="60">
        <v>6</v>
      </c>
      <c r="AR128" s="122">
        <f t="shared" si="210"/>
        <v>0</v>
      </c>
      <c r="AS128" s="124"/>
      <c r="AT128" s="60">
        <v>1</v>
      </c>
      <c r="AU128" s="122">
        <f t="shared" si="211"/>
        <v>0</v>
      </c>
      <c r="AV128" s="124"/>
      <c r="AW128" s="60">
        <v>1</v>
      </c>
      <c r="AX128" s="122">
        <f t="shared" si="212"/>
        <v>0</v>
      </c>
      <c r="AY128" s="124"/>
      <c r="AZ128" s="60"/>
      <c r="BA128" s="122">
        <f t="shared" si="213"/>
        <v>0</v>
      </c>
      <c r="BB128" s="124"/>
      <c r="BC128" s="60"/>
      <c r="BD128" s="122">
        <f t="shared" si="214"/>
        <v>0</v>
      </c>
      <c r="BE128" s="124"/>
    </row>
    <row r="129" spans="1:57" x14ac:dyDescent="0.25">
      <c r="A129" s="64" t="s">
        <v>258</v>
      </c>
      <c r="B129" s="70"/>
      <c r="C129" s="70" t="s">
        <v>23</v>
      </c>
      <c r="D129" s="35" t="s">
        <v>155</v>
      </c>
      <c r="E129" s="35" t="s">
        <v>562</v>
      </c>
      <c r="F129" s="10" t="s">
        <v>477</v>
      </c>
      <c r="G129" s="164">
        <f>CENA!G120</f>
        <v>0</v>
      </c>
      <c r="H129" s="121">
        <f t="shared" si="197"/>
        <v>2</v>
      </c>
      <c r="I129" s="121">
        <f t="shared" si="198"/>
        <v>0</v>
      </c>
      <c r="J129" s="60"/>
      <c r="K129" s="122">
        <f t="shared" ref="K129" si="217">$G129*J129</f>
        <v>0</v>
      </c>
      <c r="L129" s="124"/>
      <c r="M129" s="60">
        <v>2</v>
      </c>
      <c r="N129" s="122">
        <f t="shared" si="200"/>
        <v>0</v>
      </c>
      <c r="O129" s="124"/>
      <c r="P129" s="60"/>
      <c r="Q129" s="122">
        <f t="shared" si="201"/>
        <v>0</v>
      </c>
      <c r="R129" s="124"/>
      <c r="S129" s="60"/>
      <c r="T129" s="122">
        <f t="shared" si="202"/>
        <v>0</v>
      </c>
      <c r="U129" s="124"/>
      <c r="V129" s="60"/>
      <c r="W129" s="122">
        <f t="shared" si="203"/>
        <v>0</v>
      </c>
      <c r="X129" s="124"/>
      <c r="Y129" s="60"/>
      <c r="Z129" s="122">
        <f t="shared" si="204"/>
        <v>0</v>
      </c>
      <c r="AA129" s="124"/>
      <c r="AB129" s="60"/>
      <c r="AC129" s="122">
        <f t="shared" si="205"/>
        <v>0</v>
      </c>
      <c r="AD129" s="124"/>
      <c r="AE129" s="60"/>
      <c r="AF129" s="122">
        <f t="shared" si="206"/>
        <v>0</v>
      </c>
      <c r="AG129" s="124"/>
      <c r="AH129" s="60"/>
      <c r="AI129" s="122">
        <f t="shared" si="207"/>
        <v>0</v>
      </c>
      <c r="AJ129" s="124"/>
      <c r="AK129" s="60"/>
      <c r="AL129" s="122">
        <f t="shared" si="208"/>
        <v>0</v>
      </c>
      <c r="AM129" s="124"/>
      <c r="AN129" s="60"/>
      <c r="AO129" s="122">
        <f t="shared" si="209"/>
        <v>0</v>
      </c>
      <c r="AP129" s="124"/>
      <c r="AQ129" s="60"/>
      <c r="AR129" s="122">
        <f t="shared" si="210"/>
        <v>0</v>
      </c>
      <c r="AS129" s="124"/>
      <c r="AT129" s="60"/>
      <c r="AU129" s="122">
        <f t="shared" si="211"/>
        <v>0</v>
      </c>
      <c r="AV129" s="124"/>
      <c r="AW129" s="60"/>
      <c r="AX129" s="122">
        <f t="shared" si="212"/>
        <v>0</v>
      </c>
      <c r="AY129" s="124"/>
      <c r="AZ129" s="60"/>
      <c r="BA129" s="122">
        <f t="shared" si="213"/>
        <v>0</v>
      </c>
      <c r="BB129" s="124"/>
      <c r="BC129" s="60"/>
      <c r="BD129" s="122">
        <f t="shared" si="214"/>
        <v>0</v>
      </c>
      <c r="BE129" s="124"/>
    </row>
    <row r="130" spans="1:57" x14ac:dyDescent="0.25">
      <c r="A130" s="64" t="s">
        <v>259</v>
      </c>
      <c r="B130" s="70"/>
      <c r="C130" s="70" t="s">
        <v>52</v>
      </c>
      <c r="D130" s="35" t="s">
        <v>141</v>
      </c>
      <c r="E130" s="35" t="s">
        <v>563</v>
      </c>
      <c r="F130" s="10" t="s">
        <v>477</v>
      </c>
      <c r="G130" s="164">
        <f>CENA!G121</f>
        <v>0</v>
      </c>
      <c r="H130" s="121">
        <f t="shared" si="197"/>
        <v>1</v>
      </c>
      <c r="I130" s="121">
        <f t="shared" si="198"/>
        <v>0</v>
      </c>
      <c r="J130" s="60"/>
      <c r="K130" s="122">
        <f t="shared" ref="K130" si="218">$G130*J130</f>
        <v>0</v>
      </c>
      <c r="L130" s="124"/>
      <c r="M130" s="60"/>
      <c r="N130" s="122">
        <f t="shared" si="200"/>
        <v>0</v>
      </c>
      <c r="O130" s="124"/>
      <c r="P130" s="60">
        <v>1</v>
      </c>
      <c r="Q130" s="122">
        <f t="shared" si="201"/>
        <v>0</v>
      </c>
      <c r="R130" s="124"/>
      <c r="S130" s="60"/>
      <c r="T130" s="122">
        <f t="shared" si="202"/>
        <v>0</v>
      </c>
      <c r="U130" s="124"/>
      <c r="V130" s="60"/>
      <c r="W130" s="122">
        <f t="shared" si="203"/>
        <v>0</v>
      </c>
      <c r="X130" s="124"/>
      <c r="Y130" s="60"/>
      <c r="Z130" s="122">
        <f t="shared" si="204"/>
        <v>0</v>
      </c>
      <c r="AA130" s="124"/>
      <c r="AB130" s="60"/>
      <c r="AC130" s="122">
        <f t="shared" si="205"/>
        <v>0</v>
      </c>
      <c r="AD130" s="124"/>
      <c r="AE130" s="60"/>
      <c r="AF130" s="122">
        <f t="shared" si="206"/>
        <v>0</v>
      </c>
      <c r="AG130" s="124"/>
      <c r="AH130" s="60"/>
      <c r="AI130" s="122">
        <f t="shared" si="207"/>
        <v>0</v>
      </c>
      <c r="AJ130" s="124"/>
      <c r="AK130" s="60"/>
      <c r="AL130" s="122">
        <f t="shared" si="208"/>
        <v>0</v>
      </c>
      <c r="AM130" s="124"/>
      <c r="AN130" s="60"/>
      <c r="AO130" s="122">
        <f t="shared" si="209"/>
        <v>0</v>
      </c>
      <c r="AP130" s="124"/>
      <c r="AQ130" s="60"/>
      <c r="AR130" s="122">
        <f t="shared" si="210"/>
        <v>0</v>
      </c>
      <c r="AS130" s="124"/>
      <c r="AT130" s="60"/>
      <c r="AU130" s="122">
        <f t="shared" si="211"/>
        <v>0</v>
      </c>
      <c r="AV130" s="124"/>
      <c r="AW130" s="60"/>
      <c r="AX130" s="122">
        <f t="shared" si="212"/>
        <v>0</v>
      </c>
      <c r="AY130" s="124"/>
      <c r="AZ130" s="60"/>
      <c r="BA130" s="122">
        <f t="shared" si="213"/>
        <v>0</v>
      </c>
      <c r="BB130" s="124"/>
      <c r="BC130" s="60"/>
      <c r="BD130" s="122">
        <f t="shared" si="214"/>
        <v>0</v>
      </c>
      <c r="BE130" s="124"/>
    </row>
    <row r="131" spans="1:57" x14ac:dyDescent="0.25">
      <c r="A131" s="64" t="s">
        <v>260</v>
      </c>
      <c r="B131" s="70"/>
      <c r="C131" s="70" t="s">
        <v>24</v>
      </c>
      <c r="D131" s="35" t="s">
        <v>120</v>
      </c>
      <c r="E131" s="35" t="s">
        <v>564</v>
      </c>
      <c r="F131" s="10" t="s">
        <v>477</v>
      </c>
      <c r="G131" s="164">
        <f>CENA!G122</f>
        <v>0</v>
      </c>
      <c r="H131" s="121">
        <f t="shared" si="197"/>
        <v>2</v>
      </c>
      <c r="I131" s="121">
        <f t="shared" si="198"/>
        <v>0</v>
      </c>
      <c r="J131" s="60"/>
      <c r="K131" s="122">
        <f t="shared" ref="K131" si="219">$G131*J131</f>
        <v>0</v>
      </c>
      <c r="L131" s="124"/>
      <c r="M131" s="60"/>
      <c r="N131" s="122">
        <f t="shared" si="200"/>
        <v>0</v>
      </c>
      <c r="O131" s="124"/>
      <c r="P131" s="60">
        <v>1</v>
      </c>
      <c r="Q131" s="122">
        <f t="shared" si="201"/>
        <v>0</v>
      </c>
      <c r="R131" s="124"/>
      <c r="S131" s="60"/>
      <c r="T131" s="122">
        <f t="shared" si="202"/>
        <v>0</v>
      </c>
      <c r="U131" s="124"/>
      <c r="V131" s="60"/>
      <c r="W131" s="122">
        <f t="shared" si="203"/>
        <v>0</v>
      </c>
      <c r="X131" s="124"/>
      <c r="Y131" s="60"/>
      <c r="Z131" s="122">
        <f t="shared" si="204"/>
        <v>0</v>
      </c>
      <c r="AA131" s="124"/>
      <c r="AB131" s="60">
        <v>1</v>
      </c>
      <c r="AC131" s="122">
        <f t="shared" si="205"/>
        <v>0</v>
      </c>
      <c r="AD131" s="124"/>
      <c r="AE131" s="60"/>
      <c r="AF131" s="122">
        <f t="shared" si="206"/>
        <v>0</v>
      </c>
      <c r="AG131" s="124"/>
      <c r="AH131" s="60"/>
      <c r="AI131" s="122">
        <f t="shared" si="207"/>
        <v>0</v>
      </c>
      <c r="AJ131" s="124"/>
      <c r="AK131" s="60"/>
      <c r="AL131" s="122">
        <f t="shared" si="208"/>
        <v>0</v>
      </c>
      <c r="AM131" s="124"/>
      <c r="AN131" s="60"/>
      <c r="AO131" s="122">
        <f t="shared" si="209"/>
        <v>0</v>
      </c>
      <c r="AP131" s="124"/>
      <c r="AQ131" s="60"/>
      <c r="AR131" s="122">
        <f t="shared" si="210"/>
        <v>0</v>
      </c>
      <c r="AS131" s="124"/>
      <c r="AT131" s="60"/>
      <c r="AU131" s="122">
        <f t="shared" si="211"/>
        <v>0</v>
      </c>
      <c r="AV131" s="124"/>
      <c r="AW131" s="60"/>
      <c r="AX131" s="122">
        <f t="shared" si="212"/>
        <v>0</v>
      </c>
      <c r="AY131" s="124"/>
      <c r="AZ131" s="60"/>
      <c r="BA131" s="122">
        <f t="shared" si="213"/>
        <v>0</v>
      </c>
      <c r="BB131" s="124"/>
      <c r="BC131" s="60"/>
      <c r="BD131" s="122">
        <f t="shared" si="214"/>
        <v>0</v>
      </c>
      <c r="BE131" s="124"/>
    </row>
    <row r="132" spans="1:57" x14ac:dyDescent="0.25">
      <c r="A132" s="64" t="s">
        <v>261</v>
      </c>
      <c r="B132" s="70"/>
      <c r="C132" s="70" t="s">
        <v>93</v>
      </c>
      <c r="D132" s="35" t="s">
        <v>149</v>
      </c>
      <c r="E132" s="35" t="s">
        <v>565</v>
      </c>
      <c r="F132" s="10" t="s">
        <v>477</v>
      </c>
      <c r="G132" s="164">
        <f>CENA!G123</f>
        <v>0</v>
      </c>
      <c r="H132" s="121">
        <f t="shared" si="197"/>
        <v>11</v>
      </c>
      <c r="I132" s="121">
        <f t="shared" si="198"/>
        <v>0</v>
      </c>
      <c r="J132" s="60"/>
      <c r="K132" s="122">
        <f t="shared" ref="K132" si="220">$G132*J132</f>
        <v>0</v>
      </c>
      <c r="L132" s="124"/>
      <c r="M132" s="60"/>
      <c r="N132" s="122">
        <f t="shared" si="200"/>
        <v>0</v>
      </c>
      <c r="O132" s="124"/>
      <c r="P132" s="60">
        <v>3</v>
      </c>
      <c r="Q132" s="122">
        <f t="shared" si="201"/>
        <v>0</v>
      </c>
      <c r="R132" s="124"/>
      <c r="S132" s="60"/>
      <c r="T132" s="122">
        <f t="shared" si="202"/>
        <v>0</v>
      </c>
      <c r="U132" s="124"/>
      <c r="V132" s="60"/>
      <c r="W132" s="122">
        <f t="shared" si="203"/>
        <v>0</v>
      </c>
      <c r="X132" s="124"/>
      <c r="Y132" s="60"/>
      <c r="Z132" s="122">
        <f t="shared" si="204"/>
        <v>0</v>
      </c>
      <c r="AA132" s="124"/>
      <c r="AB132" s="60">
        <v>1</v>
      </c>
      <c r="AC132" s="122">
        <f t="shared" si="205"/>
        <v>0</v>
      </c>
      <c r="AD132" s="124"/>
      <c r="AE132" s="60"/>
      <c r="AF132" s="122">
        <f t="shared" si="206"/>
        <v>0</v>
      </c>
      <c r="AG132" s="124"/>
      <c r="AH132" s="60"/>
      <c r="AI132" s="122">
        <f t="shared" si="207"/>
        <v>0</v>
      </c>
      <c r="AJ132" s="124"/>
      <c r="AK132" s="60"/>
      <c r="AL132" s="122">
        <f t="shared" si="208"/>
        <v>0</v>
      </c>
      <c r="AM132" s="124"/>
      <c r="AN132" s="60">
        <v>5</v>
      </c>
      <c r="AO132" s="122">
        <f t="shared" si="209"/>
        <v>0</v>
      </c>
      <c r="AP132" s="124"/>
      <c r="AQ132" s="60">
        <v>1</v>
      </c>
      <c r="AR132" s="122">
        <f t="shared" si="210"/>
        <v>0</v>
      </c>
      <c r="AS132" s="124"/>
      <c r="AT132" s="60">
        <v>1</v>
      </c>
      <c r="AU132" s="122">
        <f t="shared" si="211"/>
        <v>0</v>
      </c>
      <c r="AV132" s="124"/>
      <c r="AW132" s="60"/>
      <c r="AX132" s="122">
        <f t="shared" si="212"/>
        <v>0</v>
      </c>
      <c r="AY132" s="124"/>
      <c r="AZ132" s="60"/>
      <c r="BA132" s="122">
        <f t="shared" si="213"/>
        <v>0</v>
      </c>
      <c r="BB132" s="124"/>
      <c r="BC132" s="60"/>
      <c r="BD132" s="122">
        <f t="shared" si="214"/>
        <v>0</v>
      </c>
      <c r="BE132" s="124"/>
    </row>
    <row r="133" spans="1:57" x14ac:dyDescent="0.25">
      <c r="A133" s="64" t="s">
        <v>262</v>
      </c>
      <c r="B133" s="70"/>
      <c r="C133" s="70" t="s">
        <v>33</v>
      </c>
      <c r="D133" s="35" t="s">
        <v>150</v>
      </c>
      <c r="E133" s="35" t="s">
        <v>566</v>
      </c>
      <c r="F133" s="10" t="s">
        <v>477</v>
      </c>
      <c r="G133" s="164">
        <f>CENA!G124</f>
        <v>0</v>
      </c>
      <c r="H133" s="121">
        <f t="shared" si="197"/>
        <v>12</v>
      </c>
      <c r="I133" s="121">
        <f t="shared" si="198"/>
        <v>0</v>
      </c>
      <c r="J133" s="60">
        <v>4</v>
      </c>
      <c r="K133" s="122">
        <f t="shared" ref="K133" si="221">$G133*J133</f>
        <v>0</v>
      </c>
      <c r="L133" s="124"/>
      <c r="M133" s="60"/>
      <c r="N133" s="122">
        <f t="shared" si="200"/>
        <v>0</v>
      </c>
      <c r="O133" s="124"/>
      <c r="P133" s="60">
        <v>2</v>
      </c>
      <c r="Q133" s="122">
        <f t="shared" si="201"/>
        <v>0</v>
      </c>
      <c r="R133" s="124"/>
      <c r="S133" s="60"/>
      <c r="T133" s="122">
        <f t="shared" si="202"/>
        <v>0</v>
      </c>
      <c r="U133" s="124"/>
      <c r="V133" s="60">
        <v>2</v>
      </c>
      <c r="W133" s="122">
        <f t="shared" si="203"/>
        <v>0</v>
      </c>
      <c r="X133" s="124"/>
      <c r="Y133" s="60"/>
      <c r="Z133" s="122">
        <f t="shared" si="204"/>
        <v>0</v>
      </c>
      <c r="AA133" s="124"/>
      <c r="AB133" s="60"/>
      <c r="AC133" s="122">
        <f t="shared" si="205"/>
        <v>0</v>
      </c>
      <c r="AD133" s="124"/>
      <c r="AE133" s="60">
        <v>1</v>
      </c>
      <c r="AF133" s="122">
        <f t="shared" si="206"/>
        <v>0</v>
      </c>
      <c r="AG133" s="124"/>
      <c r="AH133" s="60"/>
      <c r="AI133" s="122">
        <f t="shared" si="207"/>
        <v>0</v>
      </c>
      <c r="AJ133" s="124"/>
      <c r="AK133" s="60"/>
      <c r="AL133" s="122">
        <f t="shared" si="208"/>
        <v>0</v>
      </c>
      <c r="AM133" s="124"/>
      <c r="AN133" s="60"/>
      <c r="AO133" s="122">
        <f t="shared" si="209"/>
        <v>0</v>
      </c>
      <c r="AP133" s="124"/>
      <c r="AQ133" s="60"/>
      <c r="AR133" s="122">
        <f t="shared" si="210"/>
        <v>0</v>
      </c>
      <c r="AS133" s="124"/>
      <c r="AT133" s="60">
        <v>3</v>
      </c>
      <c r="AU133" s="122">
        <f t="shared" si="211"/>
        <v>0</v>
      </c>
      <c r="AV133" s="124"/>
      <c r="AW133" s="60"/>
      <c r="AX133" s="122">
        <f t="shared" si="212"/>
        <v>0</v>
      </c>
      <c r="AY133" s="124"/>
      <c r="AZ133" s="60"/>
      <c r="BA133" s="122">
        <f t="shared" si="213"/>
        <v>0</v>
      </c>
      <c r="BB133" s="124"/>
      <c r="BC133" s="60"/>
      <c r="BD133" s="122">
        <f t="shared" si="214"/>
        <v>0</v>
      </c>
      <c r="BE133" s="124"/>
    </row>
    <row r="134" spans="1:57" x14ac:dyDescent="0.25">
      <c r="A134" s="64" t="s">
        <v>263</v>
      </c>
      <c r="B134" s="70"/>
      <c r="C134" s="70" t="s">
        <v>153</v>
      </c>
      <c r="D134" s="34" t="s">
        <v>0</v>
      </c>
      <c r="E134" s="34" t="s">
        <v>567</v>
      </c>
      <c r="F134" s="10" t="s">
        <v>477</v>
      </c>
      <c r="G134" s="164">
        <f>CENA!G125</f>
        <v>0</v>
      </c>
      <c r="H134" s="121">
        <f t="shared" si="197"/>
        <v>4</v>
      </c>
      <c r="I134" s="121">
        <f t="shared" si="198"/>
        <v>0</v>
      </c>
      <c r="J134" s="60"/>
      <c r="K134" s="122">
        <f t="shared" ref="K134" si="222">$G134*J134</f>
        <v>0</v>
      </c>
      <c r="L134" s="124"/>
      <c r="M134" s="60"/>
      <c r="N134" s="122">
        <f t="shared" si="200"/>
        <v>0</v>
      </c>
      <c r="O134" s="124"/>
      <c r="P134" s="60"/>
      <c r="Q134" s="122">
        <f t="shared" si="201"/>
        <v>0</v>
      </c>
      <c r="R134" s="124"/>
      <c r="S134" s="60"/>
      <c r="T134" s="122">
        <f t="shared" si="202"/>
        <v>0</v>
      </c>
      <c r="U134" s="124"/>
      <c r="V134" s="60">
        <v>2</v>
      </c>
      <c r="W134" s="122">
        <f t="shared" si="203"/>
        <v>0</v>
      </c>
      <c r="X134" s="124"/>
      <c r="Y134" s="60"/>
      <c r="Z134" s="122">
        <f t="shared" si="204"/>
        <v>0</v>
      </c>
      <c r="AA134" s="124"/>
      <c r="AB134" s="60"/>
      <c r="AC134" s="122">
        <f t="shared" si="205"/>
        <v>0</v>
      </c>
      <c r="AD134" s="124"/>
      <c r="AE134" s="60"/>
      <c r="AF134" s="122">
        <f t="shared" si="206"/>
        <v>0</v>
      </c>
      <c r="AG134" s="124"/>
      <c r="AH134" s="60"/>
      <c r="AI134" s="122">
        <f t="shared" si="207"/>
        <v>0</v>
      </c>
      <c r="AJ134" s="124"/>
      <c r="AK134" s="60"/>
      <c r="AL134" s="122">
        <f t="shared" si="208"/>
        <v>0</v>
      </c>
      <c r="AM134" s="124"/>
      <c r="AN134" s="60"/>
      <c r="AO134" s="122">
        <f t="shared" si="209"/>
        <v>0</v>
      </c>
      <c r="AP134" s="124"/>
      <c r="AQ134" s="60"/>
      <c r="AR134" s="122">
        <f t="shared" si="210"/>
        <v>0</v>
      </c>
      <c r="AS134" s="124"/>
      <c r="AT134" s="60"/>
      <c r="AU134" s="122">
        <f t="shared" si="211"/>
        <v>0</v>
      </c>
      <c r="AV134" s="124"/>
      <c r="AW134" s="60">
        <v>2</v>
      </c>
      <c r="AX134" s="122">
        <f t="shared" si="212"/>
        <v>0</v>
      </c>
      <c r="AY134" s="124"/>
      <c r="AZ134" s="60"/>
      <c r="BA134" s="122">
        <f t="shared" si="213"/>
        <v>0</v>
      </c>
      <c r="BB134" s="124"/>
      <c r="BC134" s="60"/>
      <c r="BD134" s="122">
        <f t="shared" si="214"/>
        <v>0</v>
      </c>
      <c r="BE134" s="124"/>
    </row>
    <row r="135" spans="1:57" x14ac:dyDescent="0.25">
      <c r="A135" s="64" t="s">
        <v>264</v>
      </c>
      <c r="B135" s="70"/>
      <c r="C135" s="70" t="s">
        <v>154</v>
      </c>
      <c r="D135" s="34" t="s">
        <v>1</v>
      </c>
      <c r="E135" s="34" t="s">
        <v>568</v>
      </c>
      <c r="F135" s="10" t="s">
        <v>477</v>
      </c>
      <c r="G135" s="164">
        <f>CENA!G126</f>
        <v>0</v>
      </c>
      <c r="H135" s="121">
        <f t="shared" si="197"/>
        <v>13</v>
      </c>
      <c r="I135" s="121">
        <f t="shared" si="198"/>
        <v>0</v>
      </c>
      <c r="J135" s="60"/>
      <c r="K135" s="122">
        <f t="shared" ref="K135" si="223">$G135*J135</f>
        <v>0</v>
      </c>
      <c r="L135" s="124"/>
      <c r="M135" s="60">
        <v>1</v>
      </c>
      <c r="N135" s="122">
        <f t="shared" si="200"/>
        <v>0</v>
      </c>
      <c r="O135" s="124"/>
      <c r="P135" s="60">
        <v>5</v>
      </c>
      <c r="Q135" s="122">
        <f t="shared" si="201"/>
        <v>0</v>
      </c>
      <c r="R135" s="124"/>
      <c r="S135" s="60"/>
      <c r="T135" s="122">
        <f t="shared" si="202"/>
        <v>0</v>
      </c>
      <c r="U135" s="124"/>
      <c r="V135" s="60"/>
      <c r="W135" s="122">
        <f t="shared" si="203"/>
        <v>0</v>
      </c>
      <c r="X135" s="124"/>
      <c r="Y135" s="60"/>
      <c r="Z135" s="122">
        <f t="shared" si="204"/>
        <v>0</v>
      </c>
      <c r="AA135" s="124"/>
      <c r="AB135" s="60"/>
      <c r="AC135" s="122">
        <f t="shared" si="205"/>
        <v>0</v>
      </c>
      <c r="AD135" s="124"/>
      <c r="AE135" s="60">
        <v>3</v>
      </c>
      <c r="AF135" s="122">
        <f t="shared" si="206"/>
        <v>0</v>
      </c>
      <c r="AG135" s="124"/>
      <c r="AH135" s="60"/>
      <c r="AI135" s="122">
        <f t="shared" si="207"/>
        <v>0</v>
      </c>
      <c r="AJ135" s="124"/>
      <c r="AK135" s="60">
        <v>4</v>
      </c>
      <c r="AL135" s="122">
        <f t="shared" si="208"/>
        <v>0</v>
      </c>
      <c r="AM135" s="124"/>
      <c r="AN135" s="60"/>
      <c r="AO135" s="122">
        <f t="shared" si="209"/>
        <v>0</v>
      </c>
      <c r="AP135" s="124"/>
      <c r="AQ135" s="60"/>
      <c r="AR135" s="122">
        <f t="shared" si="210"/>
        <v>0</v>
      </c>
      <c r="AS135" s="124"/>
      <c r="AT135" s="60"/>
      <c r="AU135" s="122">
        <f t="shared" si="211"/>
        <v>0</v>
      </c>
      <c r="AV135" s="124"/>
      <c r="AW135" s="60"/>
      <c r="AX135" s="122">
        <f t="shared" si="212"/>
        <v>0</v>
      </c>
      <c r="AY135" s="124"/>
      <c r="AZ135" s="60"/>
      <c r="BA135" s="122">
        <f t="shared" si="213"/>
        <v>0</v>
      </c>
      <c r="BB135" s="124"/>
      <c r="BC135" s="60"/>
      <c r="BD135" s="122">
        <f t="shared" si="214"/>
        <v>0</v>
      </c>
      <c r="BE135" s="124"/>
    </row>
    <row r="136" spans="1:57" x14ac:dyDescent="0.25">
      <c r="A136" s="64" t="s">
        <v>265</v>
      </c>
      <c r="B136" s="70"/>
      <c r="C136" s="70" t="s">
        <v>40</v>
      </c>
      <c r="D136" s="34" t="s">
        <v>151</v>
      </c>
      <c r="E136" s="34" t="s">
        <v>569</v>
      </c>
      <c r="F136" s="10" t="s">
        <v>477</v>
      </c>
      <c r="G136" s="164">
        <f>CENA!G127</f>
        <v>0</v>
      </c>
      <c r="H136" s="121">
        <f t="shared" si="197"/>
        <v>7</v>
      </c>
      <c r="I136" s="121">
        <f t="shared" si="198"/>
        <v>0</v>
      </c>
      <c r="J136" s="60"/>
      <c r="K136" s="122">
        <f t="shared" ref="K136" si="224">$G136*J136</f>
        <v>0</v>
      </c>
      <c r="L136" s="124"/>
      <c r="M136" s="60">
        <v>1</v>
      </c>
      <c r="N136" s="122">
        <f t="shared" si="200"/>
        <v>0</v>
      </c>
      <c r="O136" s="124"/>
      <c r="P136" s="60"/>
      <c r="Q136" s="122">
        <f t="shared" si="201"/>
        <v>0</v>
      </c>
      <c r="R136" s="124"/>
      <c r="S136" s="60"/>
      <c r="T136" s="122">
        <f t="shared" si="202"/>
        <v>0</v>
      </c>
      <c r="U136" s="124"/>
      <c r="V136" s="60"/>
      <c r="W136" s="122">
        <f t="shared" si="203"/>
        <v>0</v>
      </c>
      <c r="X136" s="124"/>
      <c r="Y136" s="60"/>
      <c r="Z136" s="122">
        <f t="shared" si="204"/>
        <v>0</v>
      </c>
      <c r="AA136" s="124"/>
      <c r="AB136" s="60"/>
      <c r="AC136" s="122">
        <f t="shared" si="205"/>
        <v>0</v>
      </c>
      <c r="AD136" s="124"/>
      <c r="AE136" s="60"/>
      <c r="AF136" s="122">
        <f t="shared" si="206"/>
        <v>0</v>
      </c>
      <c r="AG136" s="124"/>
      <c r="AH136" s="60">
        <v>3</v>
      </c>
      <c r="AI136" s="122">
        <f t="shared" si="207"/>
        <v>0</v>
      </c>
      <c r="AJ136" s="124"/>
      <c r="AK136" s="60"/>
      <c r="AL136" s="122">
        <f t="shared" si="208"/>
        <v>0</v>
      </c>
      <c r="AM136" s="124"/>
      <c r="AN136" s="60">
        <v>1</v>
      </c>
      <c r="AO136" s="122">
        <f t="shared" si="209"/>
        <v>0</v>
      </c>
      <c r="AP136" s="124"/>
      <c r="AQ136" s="60"/>
      <c r="AR136" s="122">
        <f t="shared" si="210"/>
        <v>0</v>
      </c>
      <c r="AS136" s="124"/>
      <c r="AT136" s="60"/>
      <c r="AU136" s="122">
        <f t="shared" si="211"/>
        <v>0</v>
      </c>
      <c r="AV136" s="124"/>
      <c r="AW136" s="60">
        <v>2</v>
      </c>
      <c r="AX136" s="122">
        <f t="shared" si="212"/>
        <v>0</v>
      </c>
      <c r="AY136" s="124"/>
      <c r="AZ136" s="60"/>
      <c r="BA136" s="122">
        <f t="shared" si="213"/>
        <v>0</v>
      </c>
      <c r="BB136" s="124"/>
      <c r="BC136" s="60"/>
      <c r="BD136" s="122">
        <f t="shared" si="214"/>
        <v>0</v>
      </c>
      <c r="BE136" s="124"/>
    </row>
    <row r="137" spans="1:57" x14ac:dyDescent="0.25">
      <c r="A137" s="64" t="s">
        <v>266</v>
      </c>
      <c r="B137" s="70"/>
      <c r="C137" s="128" t="s">
        <v>159</v>
      </c>
      <c r="D137" s="34" t="s">
        <v>152</v>
      </c>
      <c r="E137" s="34" t="s">
        <v>570</v>
      </c>
      <c r="F137" s="10" t="s">
        <v>477</v>
      </c>
      <c r="G137" s="164">
        <f>CENA!G128</f>
        <v>0</v>
      </c>
      <c r="H137" s="121">
        <f t="shared" si="197"/>
        <v>6</v>
      </c>
      <c r="I137" s="121">
        <f t="shared" si="198"/>
        <v>0</v>
      </c>
      <c r="J137" s="60">
        <v>4</v>
      </c>
      <c r="K137" s="122">
        <f t="shared" ref="K137" si="225">$G137*J137</f>
        <v>0</v>
      </c>
      <c r="L137" s="124"/>
      <c r="M137" s="60"/>
      <c r="N137" s="122">
        <f t="shared" si="200"/>
        <v>0</v>
      </c>
      <c r="O137" s="124"/>
      <c r="P137" s="60"/>
      <c r="Q137" s="122">
        <f t="shared" si="201"/>
        <v>0</v>
      </c>
      <c r="R137" s="124"/>
      <c r="S137" s="60"/>
      <c r="T137" s="122">
        <f t="shared" si="202"/>
        <v>0</v>
      </c>
      <c r="U137" s="124"/>
      <c r="V137" s="60"/>
      <c r="W137" s="122">
        <f t="shared" si="203"/>
        <v>0</v>
      </c>
      <c r="X137" s="124"/>
      <c r="Y137" s="60"/>
      <c r="Z137" s="122">
        <f t="shared" si="204"/>
        <v>0</v>
      </c>
      <c r="AA137" s="124"/>
      <c r="AB137" s="60">
        <v>2</v>
      </c>
      <c r="AC137" s="122">
        <f t="shared" si="205"/>
        <v>0</v>
      </c>
      <c r="AD137" s="124"/>
      <c r="AE137" s="60"/>
      <c r="AF137" s="122">
        <f t="shared" si="206"/>
        <v>0</v>
      </c>
      <c r="AG137" s="124"/>
      <c r="AH137" s="60"/>
      <c r="AI137" s="122">
        <f t="shared" si="207"/>
        <v>0</v>
      </c>
      <c r="AJ137" s="124"/>
      <c r="AK137" s="60"/>
      <c r="AL137" s="122">
        <f t="shared" si="208"/>
        <v>0</v>
      </c>
      <c r="AM137" s="124"/>
      <c r="AN137" s="60"/>
      <c r="AO137" s="122">
        <f t="shared" si="209"/>
        <v>0</v>
      </c>
      <c r="AP137" s="124"/>
      <c r="AQ137" s="60"/>
      <c r="AR137" s="122">
        <f t="shared" si="210"/>
        <v>0</v>
      </c>
      <c r="AS137" s="124"/>
      <c r="AT137" s="60"/>
      <c r="AU137" s="122">
        <f t="shared" si="211"/>
        <v>0</v>
      </c>
      <c r="AV137" s="124"/>
      <c r="AW137" s="60"/>
      <c r="AX137" s="122">
        <f t="shared" si="212"/>
        <v>0</v>
      </c>
      <c r="AY137" s="124"/>
      <c r="AZ137" s="60"/>
      <c r="BA137" s="122">
        <f t="shared" si="213"/>
        <v>0</v>
      </c>
      <c r="BB137" s="124"/>
      <c r="BC137" s="60"/>
      <c r="BD137" s="122">
        <f t="shared" si="214"/>
        <v>0</v>
      </c>
      <c r="BE137" s="124"/>
    </row>
    <row r="138" spans="1:57" ht="25.5" x14ac:dyDescent="0.25">
      <c r="A138" s="64" t="s">
        <v>267</v>
      </c>
      <c r="B138" s="75" t="s">
        <v>41</v>
      </c>
      <c r="C138" s="75">
        <v>3</v>
      </c>
      <c r="D138" s="36" t="s">
        <v>160</v>
      </c>
      <c r="E138" s="36" t="s">
        <v>571</v>
      </c>
      <c r="F138" s="10" t="s">
        <v>16</v>
      </c>
      <c r="G138" s="164" t="str">
        <f>CENA!G129</f>
        <v>/</v>
      </c>
      <c r="H138" s="121" t="s">
        <v>16</v>
      </c>
      <c r="I138" s="121" t="s">
        <v>16</v>
      </c>
      <c r="J138" s="60" t="s">
        <v>16</v>
      </c>
      <c r="K138" s="122" t="s">
        <v>16</v>
      </c>
      <c r="L138" s="124"/>
      <c r="M138" s="60" t="s">
        <v>16</v>
      </c>
      <c r="N138" s="122" t="s">
        <v>16</v>
      </c>
      <c r="O138" s="124"/>
      <c r="P138" s="60" t="s">
        <v>16</v>
      </c>
      <c r="Q138" s="122" t="s">
        <v>16</v>
      </c>
      <c r="R138" s="124"/>
      <c r="S138" s="60" t="s">
        <v>16</v>
      </c>
      <c r="T138" s="122" t="s">
        <v>16</v>
      </c>
      <c r="U138" s="124"/>
      <c r="V138" s="60" t="s">
        <v>16</v>
      </c>
      <c r="W138" s="122" t="s">
        <v>16</v>
      </c>
      <c r="X138" s="124"/>
      <c r="Y138" s="60" t="s">
        <v>16</v>
      </c>
      <c r="Z138" s="122" t="s">
        <v>16</v>
      </c>
      <c r="AA138" s="124"/>
      <c r="AB138" s="60" t="s">
        <v>16</v>
      </c>
      <c r="AC138" s="122" t="s">
        <v>16</v>
      </c>
      <c r="AD138" s="124"/>
      <c r="AE138" s="60" t="s">
        <v>16</v>
      </c>
      <c r="AF138" s="122" t="s">
        <v>16</v>
      </c>
      <c r="AG138" s="124"/>
      <c r="AH138" s="60" t="s">
        <v>16</v>
      </c>
      <c r="AI138" s="122" t="s">
        <v>16</v>
      </c>
      <c r="AJ138" s="124"/>
      <c r="AK138" s="60" t="s">
        <v>16</v>
      </c>
      <c r="AL138" s="122" t="s">
        <v>16</v>
      </c>
      <c r="AM138" s="124"/>
      <c r="AN138" s="60" t="s">
        <v>16</v>
      </c>
      <c r="AO138" s="122" t="s">
        <v>16</v>
      </c>
      <c r="AP138" s="124"/>
      <c r="AQ138" s="60" t="s">
        <v>16</v>
      </c>
      <c r="AR138" s="122" t="s">
        <v>16</v>
      </c>
      <c r="AS138" s="124"/>
      <c r="AT138" s="60" t="s">
        <v>16</v>
      </c>
      <c r="AU138" s="122" t="s">
        <v>16</v>
      </c>
      <c r="AV138" s="124"/>
      <c r="AW138" s="60" t="s">
        <v>16</v>
      </c>
      <c r="AX138" s="122" t="s">
        <v>16</v>
      </c>
      <c r="AY138" s="124"/>
      <c r="AZ138" s="60" t="s">
        <v>16</v>
      </c>
      <c r="BA138" s="122" t="s">
        <v>16</v>
      </c>
      <c r="BB138" s="124"/>
      <c r="BC138" s="60" t="s">
        <v>16</v>
      </c>
      <c r="BD138" s="122" t="s">
        <v>16</v>
      </c>
      <c r="BE138" s="124"/>
    </row>
    <row r="139" spans="1:57" x14ac:dyDescent="0.25">
      <c r="A139" s="64" t="s">
        <v>268</v>
      </c>
      <c r="B139" s="70"/>
      <c r="C139" s="78" t="s">
        <v>22</v>
      </c>
      <c r="D139" s="42" t="s">
        <v>161</v>
      </c>
      <c r="E139" s="42" t="s">
        <v>572</v>
      </c>
      <c r="F139" s="10" t="s">
        <v>477</v>
      </c>
      <c r="G139" s="164">
        <f>CENA!G130</f>
        <v>0</v>
      </c>
      <c r="H139" s="121">
        <f t="shared" ref="H139:H141" si="226">J139+M139+P139+S139+V139+Y139+AB139+AE139+AH139+AK139+AN139+AQ139+AZ139+AW139+AT139+BC139</f>
        <v>2</v>
      </c>
      <c r="I139" s="121">
        <f t="shared" ref="I139:I141" si="227">G139*H139</f>
        <v>0</v>
      </c>
      <c r="J139" s="60"/>
      <c r="K139" s="122">
        <f t="shared" ref="K139" si="228">$G139*J139</f>
        <v>0</v>
      </c>
      <c r="L139" s="124"/>
      <c r="M139" s="60">
        <v>1</v>
      </c>
      <c r="N139" s="122">
        <f t="shared" ref="N139:N141" si="229">$G139*M139</f>
        <v>0</v>
      </c>
      <c r="O139" s="124"/>
      <c r="P139" s="60"/>
      <c r="Q139" s="122">
        <f>$G139*P139</f>
        <v>0</v>
      </c>
      <c r="R139" s="124"/>
      <c r="S139" s="60"/>
      <c r="T139" s="122">
        <f>$G139*S139</f>
        <v>0</v>
      </c>
      <c r="U139" s="124"/>
      <c r="V139" s="60"/>
      <c r="W139" s="122">
        <f>$G139*V139</f>
        <v>0</v>
      </c>
      <c r="X139" s="124"/>
      <c r="Y139" s="60"/>
      <c r="Z139" s="122">
        <f>$G139*Y139</f>
        <v>0</v>
      </c>
      <c r="AA139" s="124"/>
      <c r="AB139" s="60">
        <v>1</v>
      </c>
      <c r="AC139" s="122">
        <f>$G139*AB139</f>
        <v>0</v>
      </c>
      <c r="AD139" s="124"/>
      <c r="AE139" s="60"/>
      <c r="AF139" s="122">
        <f>$G139*AE139</f>
        <v>0</v>
      </c>
      <c r="AG139" s="124"/>
      <c r="AH139" s="60"/>
      <c r="AI139" s="122">
        <f>$G139*AH139</f>
        <v>0</v>
      </c>
      <c r="AJ139" s="124"/>
      <c r="AK139" s="60"/>
      <c r="AL139" s="122">
        <f>$G139*AK139</f>
        <v>0</v>
      </c>
      <c r="AM139" s="124"/>
      <c r="AN139" s="60"/>
      <c r="AO139" s="122">
        <f>$G139*AN139</f>
        <v>0</v>
      </c>
      <c r="AP139" s="124"/>
      <c r="AQ139" s="60"/>
      <c r="AR139" s="122">
        <f>$G139*AQ139</f>
        <v>0</v>
      </c>
      <c r="AS139" s="124"/>
      <c r="AT139" s="60"/>
      <c r="AU139" s="122">
        <f>$G139*AT139</f>
        <v>0</v>
      </c>
      <c r="AV139" s="124"/>
      <c r="AW139" s="60"/>
      <c r="AX139" s="122">
        <f>$G139*AW139</f>
        <v>0</v>
      </c>
      <c r="AY139" s="124"/>
      <c r="AZ139" s="60"/>
      <c r="BA139" s="122">
        <f>$G139*AZ139</f>
        <v>0</v>
      </c>
      <c r="BB139" s="124"/>
      <c r="BC139" s="60"/>
      <c r="BD139" s="122">
        <f>$G139*BC139</f>
        <v>0</v>
      </c>
      <c r="BE139" s="124"/>
    </row>
    <row r="140" spans="1:57" x14ac:dyDescent="0.25">
      <c r="A140" s="64" t="s">
        <v>269</v>
      </c>
      <c r="B140" s="70"/>
      <c r="C140" s="78" t="s">
        <v>49</v>
      </c>
      <c r="D140" s="42" t="s">
        <v>162</v>
      </c>
      <c r="E140" s="42" t="s">
        <v>573</v>
      </c>
      <c r="F140" s="10" t="s">
        <v>477</v>
      </c>
      <c r="G140" s="164">
        <f>CENA!G131</f>
        <v>0</v>
      </c>
      <c r="H140" s="121">
        <f t="shared" si="226"/>
        <v>0</v>
      </c>
      <c r="I140" s="121">
        <f t="shared" si="227"/>
        <v>0</v>
      </c>
      <c r="J140" s="60"/>
      <c r="K140" s="122">
        <f t="shared" ref="K140" si="230">$G140*J140</f>
        <v>0</v>
      </c>
      <c r="L140" s="124"/>
      <c r="M140" s="60"/>
      <c r="N140" s="122">
        <f t="shared" si="229"/>
        <v>0</v>
      </c>
      <c r="O140" s="124"/>
      <c r="P140" s="60"/>
      <c r="Q140" s="122">
        <f>$G140*P140</f>
        <v>0</v>
      </c>
      <c r="R140" s="124"/>
      <c r="S140" s="60"/>
      <c r="T140" s="122">
        <f>$G140*S140</f>
        <v>0</v>
      </c>
      <c r="U140" s="124"/>
      <c r="V140" s="60"/>
      <c r="W140" s="122">
        <f>$G140*V140</f>
        <v>0</v>
      </c>
      <c r="X140" s="124"/>
      <c r="Y140" s="60"/>
      <c r="Z140" s="122">
        <f>$G140*Y140</f>
        <v>0</v>
      </c>
      <c r="AA140" s="124"/>
      <c r="AB140" s="60"/>
      <c r="AC140" s="122">
        <f>$G140*AB140</f>
        <v>0</v>
      </c>
      <c r="AD140" s="124"/>
      <c r="AE140" s="60"/>
      <c r="AF140" s="122">
        <f>$G140*AE140</f>
        <v>0</v>
      </c>
      <c r="AG140" s="124"/>
      <c r="AH140" s="60"/>
      <c r="AI140" s="122">
        <f>$G140*AH140</f>
        <v>0</v>
      </c>
      <c r="AJ140" s="124"/>
      <c r="AK140" s="60"/>
      <c r="AL140" s="122">
        <f>$G140*AK140</f>
        <v>0</v>
      </c>
      <c r="AM140" s="124"/>
      <c r="AN140" s="60"/>
      <c r="AO140" s="122">
        <f>$G140*AN140</f>
        <v>0</v>
      </c>
      <c r="AP140" s="124"/>
      <c r="AQ140" s="60"/>
      <c r="AR140" s="122">
        <f>$G140*AQ140</f>
        <v>0</v>
      </c>
      <c r="AS140" s="124"/>
      <c r="AT140" s="60"/>
      <c r="AU140" s="122">
        <f>$G140*AT140</f>
        <v>0</v>
      </c>
      <c r="AV140" s="124"/>
      <c r="AW140" s="60"/>
      <c r="AX140" s="122">
        <f>$G140*AW140</f>
        <v>0</v>
      </c>
      <c r="AY140" s="124"/>
      <c r="AZ140" s="60"/>
      <c r="BA140" s="122">
        <f>$G140*AZ140</f>
        <v>0</v>
      </c>
      <c r="BB140" s="124"/>
      <c r="BC140" s="60"/>
      <c r="BD140" s="122">
        <f>$G140*BC140</f>
        <v>0</v>
      </c>
      <c r="BE140" s="124"/>
    </row>
    <row r="141" spans="1:57" x14ac:dyDescent="0.25">
      <c r="A141" s="64" t="s">
        <v>270</v>
      </c>
      <c r="B141" s="70"/>
      <c r="C141" s="78" t="s">
        <v>50</v>
      </c>
      <c r="D141" s="42" t="s">
        <v>163</v>
      </c>
      <c r="E141" s="42" t="s">
        <v>574</v>
      </c>
      <c r="F141" s="10" t="s">
        <v>477</v>
      </c>
      <c r="G141" s="164">
        <f>CENA!G132</f>
        <v>0</v>
      </c>
      <c r="H141" s="121">
        <f t="shared" si="226"/>
        <v>6</v>
      </c>
      <c r="I141" s="121">
        <f t="shared" si="227"/>
        <v>0</v>
      </c>
      <c r="J141" s="60"/>
      <c r="K141" s="122">
        <f t="shared" ref="K141" si="231">$G141*J141</f>
        <v>0</v>
      </c>
      <c r="L141" s="124"/>
      <c r="M141" s="60">
        <v>4</v>
      </c>
      <c r="N141" s="122">
        <f t="shared" si="229"/>
        <v>0</v>
      </c>
      <c r="O141" s="124"/>
      <c r="P141" s="60"/>
      <c r="Q141" s="122">
        <f>$G141*P141</f>
        <v>0</v>
      </c>
      <c r="R141" s="124"/>
      <c r="S141" s="60"/>
      <c r="T141" s="122">
        <f>$G141*S141</f>
        <v>0</v>
      </c>
      <c r="U141" s="124"/>
      <c r="V141" s="60"/>
      <c r="W141" s="122">
        <f>$G141*V141</f>
        <v>0</v>
      </c>
      <c r="X141" s="124"/>
      <c r="Y141" s="60"/>
      <c r="Z141" s="122">
        <f>$G141*Y141</f>
        <v>0</v>
      </c>
      <c r="AA141" s="124"/>
      <c r="AB141" s="60">
        <v>2</v>
      </c>
      <c r="AC141" s="122">
        <f>$G141*AB141</f>
        <v>0</v>
      </c>
      <c r="AD141" s="124"/>
      <c r="AE141" s="60"/>
      <c r="AF141" s="122">
        <f>$G141*AE141</f>
        <v>0</v>
      </c>
      <c r="AG141" s="124"/>
      <c r="AH141" s="60"/>
      <c r="AI141" s="122">
        <f>$G141*AH141</f>
        <v>0</v>
      </c>
      <c r="AJ141" s="124"/>
      <c r="AK141" s="60"/>
      <c r="AL141" s="122">
        <f>$G141*AK141</f>
        <v>0</v>
      </c>
      <c r="AM141" s="124"/>
      <c r="AN141" s="60"/>
      <c r="AO141" s="122">
        <f>$G141*AN141</f>
        <v>0</v>
      </c>
      <c r="AP141" s="124"/>
      <c r="AQ141" s="60"/>
      <c r="AR141" s="122">
        <f>$G141*AQ141</f>
        <v>0</v>
      </c>
      <c r="AS141" s="124"/>
      <c r="AT141" s="60"/>
      <c r="AU141" s="122">
        <f>$G141*AT141</f>
        <v>0</v>
      </c>
      <c r="AV141" s="124"/>
      <c r="AW141" s="60"/>
      <c r="AX141" s="122">
        <f>$G141*AW141</f>
        <v>0</v>
      </c>
      <c r="AY141" s="124"/>
      <c r="AZ141" s="60"/>
      <c r="BA141" s="122">
        <f>$G141*AZ141</f>
        <v>0</v>
      </c>
      <c r="BB141" s="124"/>
      <c r="BC141" s="60"/>
      <c r="BD141" s="122">
        <f>$G141*BC141</f>
        <v>0</v>
      </c>
      <c r="BE141" s="124"/>
    </row>
    <row r="142" spans="1:57" ht="51" x14ac:dyDescent="0.25">
      <c r="A142" s="64" t="s">
        <v>271</v>
      </c>
      <c r="B142" s="69" t="s">
        <v>41</v>
      </c>
      <c r="C142" s="69">
        <v>4</v>
      </c>
      <c r="D142" s="32" t="s">
        <v>397</v>
      </c>
      <c r="E142" s="33" t="s">
        <v>575</v>
      </c>
      <c r="F142" s="10" t="s">
        <v>16</v>
      </c>
      <c r="G142" s="164" t="str">
        <f>CENA!G133</f>
        <v>/</v>
      </c>
      <c r="H142" s="121" t="s">
        <v>16</v>
      </c>
      <c r="I142" s="121" t="s">
        <v>16</v>
      </c>
      <c r="J142" s="60" t="s">
        <v>16</v>
      </c>
      <c r="K142" s="122" t="s">
        <v>16</v>
      </c>
      <c r="L142" s="124"/>
      <c r="M142" s="60" t="s">
        <v>16</v>
      </c>
      <c r="N142" s="122" t="s">
        <v>16</v>
      </c>
      <c r="O142" s="124"/>
      <c r="P142" s="60" t="s">
        <v>16</v>
      </c>
      <c r="Q142" s="122" t="s">
        <v>16</v>
      </c>
      <c r="R142" s="124"/>
      <c r="S142" s="60" t="s">
        <v>16</v>
      </c>
      <c r="T142" s="122" t="s">
        <v>16</v>
      </c>
      <c r="U142" s="124"/>
      <c r="V142" s="60" t="s">
        <v>16</v>
      </c>
      <c r="W142" s="122" t="s">
        <v>16</v>
      </c>
      <c r="X142" s="124"/>
      <c r="Y142" s="60" t="s">
        <v>16</v>
      </c>
      <c r="Z142" s="122" t="s">
        <v>16</v>
      </c>
      <c r="AA142" s="124"/>
      <c r="AB142" s="60" t="s">
        <v>16</v>
      </c>
      <c r="AC142" s="122" t="s">
        <v>16</v>
      </c>
      <c r="AD142" s="124"/>
      <c r="AE142" s="60" t="s">
        <v>16</v>
      </c>
      <c r="AF142" s="122" t="s">
        <v>16</v>
      </c>
      <c r="AG142" s="124"/>
      <c r="AH142" s="60" t="s">
        <v>16</v>
      </c>
      <c r="AI142" s="122" t="s">
        <v>16</v>
      </c>
      <c r="AJ142" s="124"/>
      <c r="AK142" s="60" t="s">
        <v>16</v>
      </c>
      <c r="AL142" s="122" t="s">
        <v>16</v>
      </c>
      <c r="AM142" s="124"/>
      <c r="AN142" s="60" t="s">
        <v>16</v>
      </c>
      <c r="AO142" s="122" t="s">
        <v>16</v>
      </c>
      <c r="AP142" s="124"/>
      <c r="AQ142" s="60" t="s">
        <v>16</v>
      </c>
      <c r="AR142" s="122" t="s">
        <v>16</v>
      </c>
      <c r="AS142" s="124"/>
      <c r="AT142" s="60" t="s">
        <v>16</v>
      </c>
      <c r="AU142" s="122" t="s">
        <v>16</v>
      </c>
      <c r="AV142" s="124"/>
      <c r="AW142" s="60" t="s">
        <v>16</v>
      </c>
      <c r="AX142" s="122" t="s">
        <v>16</v>
      </c>
      <c r="AY142" s="124"/>
      <c r="AZ142" s="60" t="s">
        <v>16</v>
      </c>
      <c r="BA142" s="122" t="s">
        <v>16</v>
      </c>
      <c r="BB142" s="124"/>
      <c r="BC142" s="60" t="s">
        <v>16</v>
      </c>
      <c r="BD142" s="122" t="s">
        <v>16</v>
      </c>
      <c r="BE142" s="124"/>
    </row>
    <row r="143" spans="1:57" x14ac:dyDescent="0.25">
      <c r="A143" s="64" t="s">
        <v>272</v>
      </c>
      <c r="B143" s="70"/>
      <c r="C143" s="70" t="s">
        <v>22</v>
      </c>
      <c r="D143" s="32" t="s">
        <v>110</v>
      </c>
      <c r="E143" s="32" t="s">
        <v>576</v>
      </c>
      <c r="F143" s="10" t="s">
        <v>477</v>
      </c>
      <c r="G143" s="164">
        <f>CENA!G134</f>
        <v>0</v>
      </c>
      <c r="H143" s="121">
        <f t="shared" ref="H143:H145" si="232">J143+M143+P143+S143+V143+Y143+AB143+AE143+AH143+AK143+AN143+AQ143+AZ143+AW143+AT143+BC143</f>
        <v>4</v>
      </c>
      <c r="I143" s="121">
        <f t="shared" ref="I143:I145" si="233">G143*H143</f>
        <v>0</v>
      </c>
      <c r="J143" s="60"/>
      <c r="K143" s="122">
        <f t="shared" ref="K143" si="234">$G143*J143</f>
        <v>0</v>
      </c>
      <c r="L143" s="124"/>
      <c r="M143" s="60">
        <v>1</v>
      </c>
      <c r="N143" s="122">
        <f t="shared" ref="N143:N145" si="235">$G143*M143</f>
        <v>0</v>
      </c>
      <c r="O143" s="124"/>
      <c r="P143" s="60">
        <v>2</v>
      </c>
      <c r="Q143" s="122">
        <f>$G143*P143</f>
        <v>0</v>
      </c>
      <c r="R143" s="124"/>
      <c r="S143" s="60"/>
      <c r="T143" s="122">
        <f>$G143*S143</f>
        <v>0</v>
      </c>
      <c r="U143" s="124"/>
      <c r="V143" s="60"/>
      <c r="W143" s="122">
        <f>$G143*V143</f>
        <v>0</v>
      </c>
      <c r="X143" s="124"/>
      <c r="Y143" s="60"/>
      <c r="Z143" s="122">
        <f>$G143*Y143</f>
        <v>0</v>
      </c>
      <c r="AA143" s="124"/>
      <c r="AB143" s="60">
        <v>1</v>
      </c>
      <c r="AC143" s="122">
        <f>$G143*AB143</f>
        <v>0</v>
      </c>
      <c r="AD143" s="124"/>
      <c r="AE143" s="60"/>
      <c r="AF143" s="122">
        <f>$G143*AE143</f>
        <v>0</v>
      </c>
      <c r="AG143" s="124"/>
      <c r="AH143" s="60"/>
      <c r="AI143" s="122">
        <f>$G143*AH143</f>
        <v>0</v>
      </c>
      <c r="AJ143" s="124"/>
      <c r="AK143" s="60"/>
      <c r="AL143" s="122">
        <f>$G143*AK143</f>
        <v>0</v>
      </c>
      <c r="AM143" s="124"/>
      <c r="AN143" s="60"/>
      <c r="AO143" s="122">
        <f>$G143*AN143</f>
        <v>0</v>
      </c>
      <c r="AP143" s="124"/>
      <c r="AQ143" s="60"/>
      <c r="AR143" s="122">
        <f>$G143*AQ143</f>
        <v>0</v>
      </c>
      <c r="AS143" s="124"/>
      <c r="AT143" s="60"/>
      <c r="AU143" s="122">
        <f>$G143*AT143</f>
        <v>0</v>
      </c>
      <c r="AV143" s="124"/>
      <c r="AW143" s="60"/>
      <c r="AX143" s="122">
        <f>$G143*AW143</f>
        <v>0</v>
      </c>
      <c r="AY143" s="124"/>
      <c r="AZ143" s="60"/>
      <c r="BA143" s="122">
        <f>$G143*AZ143</f>
        <v>0</v>
      </c>
      <c r="BB143" s="124"/>
      <c r="BC143" s="60"/>
      <c r="BD143" s="122">
        <f>$G143*BC143</f>
        <v>0</v>
      </c>
      <c r="BE143" s="124"/>
    </row>
    <row r="144" spans="1:57" x14ac:dyDescent="0.25">
      <c r="A144" s="64" t="s">
        <v>273</v>
      </c>
      <c r="B144" s="70"/>
      <c r="C144" s="70" t="s">
        <v>49</v>
      </c>
      <c r="D144" s="32" t="s">
        <v>111</v>
      </c>
      <c r="E144" s="32" t="s">
        <v>577</v>
      </c>
      <c r="F144" s="10" t="s">
        <v>477</v>
      </c>
      <c r="G144" s="164">
        <f>CENA!G135</f>
        <v>0</v>
      </c>
      <c r="H144" s="121">
        <f t="shared" si="232"/>
        <v>3</v>
      </c>
      <c r="I144" s="121">
        <f t="shared" si="233"/>
        <v>0</v>
      </c>
      <c r="J144" s="60"/>
      <c r="K144" s="122">
        <f t="shared" ref="K144" si="236">$G144*J144</f>
        <v>0</v>
      </c>
      <c r="L144" s="124"/>
      <c r="M144" s="60">
        <v>1</v>
      </c>
      <c r="N144" s="122">
        <f t="shared" si="235"/>
        <v>0</v>
      </c>
      <c r="O144" s="124"/>
      <c r="P144" s="60"/>
      <c r="Q144" s="122">
        <f>$G144*P144</f>
        <v>0</v>
      </c>
      <c r="R144" s="124"/>
      <c r="S144" s="60"/>
      <c r="T144" s="122">
        <f>$G144*S144</f>
        <v>0</v>
      </c>
      <c r="U144" s="124"/>
      <c r="V144" s="60">
        <v>1</v>
      </c>
      <c r="W144" s="122">
        <f>$G144*V144</f>
        <v>0</v>
      </c>
      <c r="X144" s="124"/>
      <c r="Y144" s="60"/>
      <c r="Z144" s="122">
        <f>$G144*Y144</f>
        <v>0</v>
      </c>
      <c r="AA144" s="124"/>
      <c r="AB144" s="60"/>
      <c r="AC144" s="122">
        <f>$G144*AB144</f>
        <v>0</v>
      </c>
      <c r="AD144" s="124"/>
      <c r="AE144" s="60"/>
      <c r="AF144" s="122">
        <f>$G144*AE144</f>
        <v>0</v>
      </c>
      <c r="AG144" s="124"/>
      <c r="AH144" s="60"/>
      <c r="AI144" s="122">
        <f>$G144*AH144</f>
        <v>0</v>
      </c>
      <c r="AJ144" s="124"/>
      <c r="AK144" s="60">
        <v>1</v>
      </c>
      <c r="AL144" s="122">
        <f>$G144*AK144</f>
        <v>0</v>
      </c>
      <c r="AM144" s="124"/>
      <c r="AN144" s="60"/>
      <c r="AO144" s="122">
        <f>$G144*AN144</f>
        <v>0</v>
      </c>
      <c r="AP144" s="124"/>
      <c r="AQ144" s="60"/>
      <c r="AR144" s="122">
        <f>$G144*AQ144</f>
        <v>0</v>
      </c>
      <c r="AS144" s="124"/>
      <c r="AT144" s="60"/>
      <c r="AU144" s="122">
        <f>$G144*AT144</f>
        <v>0</v>
      </c>
      <c r="AV144" s="124"/>
      <c r="AW144" s="60"/>
      <c r="AX144" s="122">
        <f>$G144*AW144</f>
        <v>0</v>
      </c>
      <c r="AY144" s="124"/>
      <c r="AZ144" s="60"/>
      <c r="BA144" s="122">
        <f>$G144*AZ144</f>
        <v>0</v>
      </c>
      <c r="BB144" s="124"/>
      <c r="BC144" s="60"/>
      <c r="BD144" s="122">
        <f>$G144*BC144</f>
        <v>0</v>
      </c>
      <c r="BE144" s="124"/>
    </row>
    <row r="145" spans="1:59" x14ac:dyDescent="0.25">
      <c r="A145" s="64" t="s">
        <v>274</v>
      </c>
      <c r="B145" s="70"/>
      <c r="C145" s="70" t="s">
        <v>50</v>
      </c>
      <c r="D145" s="32" t="s">
        <v>2</v>
      </c>
      <c r="E145" s="32" t="s">
        <v>578</v>
      </c>
      <c r="F145" s="10" t="s">
        <v>477</v>
      </c>
      <c r="G145" s="164">
        <f>CENA!G136</f>
        <v>0</v>
      </c>
      <c r="H145" s="121">
        <f t="shared" si="232"/>
        <v>3</v>
      </c>
      <c r="I145" s="121">
        <f t="shared" si="233"/>
        <v>0</v>
      </c>
      <c r="J145" s="60">
        <v>1</v>
      </c>
      <c r="K145" s="122">
        <f t="shared" ref="K145" si="237">$G145*J145</f>
        <v>0</v>
      </c>
      <c r="L145" s="124"/>
      <c r="M145" s="60">
        <v>1</v>
      </c>
      <c r="N145" s="122">
        <f t="shared" si="235"/>
        <v>0</v>
      </c>
      <c r="O145" s="124"/>
      <c r="P145" s="60"/>
      <c r="Q145" s="122">
        <f>$G145*P145</f>
        <v>0</v>
      </c>
      <c r="R145" s="124"/>
      <c r="S145" s="60"/>
      <c r="T145" s="122">
        <f>$G145*S145</f>
        <v>0</v>
      </c>
      <c r="U145" s="124"/>
      <c r="V145" s="60"/>
      <c r="W145" s="122">
        <f>$G145*V145</f>
        <v>0</v>
      </c>
      <c r="X145" s="124"/>
      <c r="Y145" s="60"/>
      <c r="Z145" s="122">
        <f>$G145*Y145</f>
        <v>0</v>
      </c>
      <c r="AA145" s="124"/>
      <c r="AB145" s="60">
        <v>1</v>
      </c>
      <c r="AC145" s="122">
        <f>$G145*AB145</f>
        <v>0</v>
      </c>
      <c r="AD145" s="124"/>
      <c r="AE145" s="60"/>
      <c r="AF145" s="122">
        <f>$G145*AE145</f>
        <v>0</v>
      </c>
      <c r="AG145" s="124"/>
      <c r="AH145" s="60"/>
      <c r="AI145" s="122">
        <f>$G145*AH145</f>
        <v>0</v>
      </c>
      <c r="AJ145" s="124"/>
      <c r="AK145" s="60"/>
      <c r="AL145" s="122">
        <f>$G145*AK145</f>
        <v>0</v>
      </c>
      <c r="AM145" s="124"/>
      <c r="AN145" s="60"/>
      <c r="AO145" s="122">
        <f>$G145*AN145</f>
        <v>0</v>
      </c>
      <c r="AP145" s="124"/>
      <c r="AQ145" s="60"/>
      <c r="AR145" s="122">
        <f>$G145*AQ145</f>
        <v>0</v>
      </c>
      <c r="AS145" s="124"/>
      <c r="AT145" s="60"/>
      <c r="AU145" s="122">
        <f>$G145*AT145</f>
        <v>0</v>
      </c>
      <c r="AV145" s="124"/>
      <c r="AW145" s="60"/>
      <c r="AX145" s="122">
        <f>$G145*AW145</f>
        <v>0</v>
      </c>
      <c r="AY145" s="124"/>
      <c r="AZ145" s="60"/>
      <c r="BA145" s="122">
        <f>$G145*AZ145</f>
        <v>0</v>
      </c>
      <c r="BB145" s="124"/>
      <c r="BC145" s="60"/>
      <c r="BD145" s="122">
        <f>$G145*BC145</f>
        <v>0</v>
      </c>
      <c r="BE145" s="124"/>
    </row>
    <row r="146" spans="1:59" ht="38.25" x14ac:dyDescent="0.25">
      <c r="A146" s="64" t="s">
        <v>275</v>
      </c>
      <c r="B146" s="69" t="s">
        <v>41</v>
      </c>
      <c r="C146" s="69">
        <v>5</v>
      </c>
      <c r="D146" s="34" t="s">
        <v>398</v>
      </c>
      <c r="E146" s="36" t="s">
        <v>579</v>
      </c>
      <c r="F146" s="10" t="s">
        <v>16</v>
      </c>
      <c r="G146" s="164" t="str">
        <f>CENA!G137</f>
        <v>/</v>
      </c>
      <c r="H146" s="121" t="s">
        <v>16</v>
      </c>
      <c r="I146" s="121" t="s">
        <v>16</v>
      </c>
      <c r="J146" s="60" t="s">
        <v>16</v>
      </c>
      <c r="K146" s="122" t="s">
        <v>16</v>
      </c>
      <c r="L146" s="124"/>
      <c r="M146" s="60" t="s">
        <v>16</v>
      </c>
      <c r="N146" s="122" t="s">
        <v>16</v>
      </c>
      <c r="O146" s="124"/>
      <c r="P146" s="60" t="s">
        <v>16</v>
      </c>
      <c r="Q146" s="122" t="s">
        <v>16</v>
      </c>
      <c r="R146" s="124"/>
      <c r="S146" s="60" t="s">
        <v>16</v>
      </c>
      <c r="T146" s="122" t="s">
        <v>16</v>
      </c>
      <c r="U146" s="124"/>
      <c r="V146" s="60" t="s">
        <v>16</v>
      </c>
      <c r="W146" s="122" t="s">
        <v>16</v>
      </c>
      <c r="X146" s="124"/>
      <c r="Y146" s="60" t="s">
        <v>16</v>
      </c>
      <c r="Z146" s="122" t="s">
        <v>16</v>
      </c>
      <c r="AA146" s="124"/>
      <c r="AB146" s="60" t="s">
        <v>16</v>
      </c>
      <c r="AC146" s="122" t="s">
        <v>16</v>
      </c>
      <c r="AD146" s="124"/>
      <c r="AE146" s="60" t="s">
        <v>16</v>
      </c>
      <c r="AF146" s="122" t="s">
        <v>16</v>
      </c>
      <c r="AG146" s="124"/>
      <c r="AH146" s="60" t="s">
        <v>16</v>
      </c>
      <c r="AI146" s="122" t="s">
        <v>16</v>
      </c>
      <c r="AJ146" s="124"/>
      <c r="AK146" s="60" t="s">
        <v>16</v>
      </c>
      <c r="AL146" s="122" t="s">
        <v>16</v>
      </c>
      <c r="AM146" s="124"/>
      <c r="AN146" s="60" t="s">
        <v>16</v>
      </c>
      <c r="AO146" s="122" t="s">
        <v>16</v>
      </c>
      <c r="AP146" s="124"/>
      <c r="AQ146" s="60" t="s">
        <v>16</v>
      </c>
      <c r="AR146" s="122" t="s">
        <v>16</v>
      </c>
      <c r="AS146" s="124"/>
      <c r="AT146" s="60" t="s">
        <v>16</v>
      </c>
      <c r="AU146" s="122" t="s">
        <v>16</v>
      </c>
      <c r="AV146" s="124"/>
      <c r="AW146" s="60" t="s">
        <v>16</v>
      </c>
      <c r="AX146" s="122" t="s">
        <v>16</v>
      </c>
      <c r="AY146" s="124"/>
      <c r="AZ146" s="60" t="s">
        <v>16</v>
      </c>
      <c r="BA146" s="122" t="s">
        <v>16</v>
      </c>
      <c r="BB146" s="124"/>
      <c r="BC146" s="60" t="s">
        <v>16</v>
      </c>
      <c r="BD146" s="122" t="s">
        <v>16</v>
      </c>
      <c r="BE146" s="124"/>
    </row>
    <row r="147" spans="1:59" x14ac:dyDescent="0.25">
      <c r="A147" s="64" t="s">
        <v>276</v>
      </c>
      <c r="B147" s="70"/>
      <c r="C147" s="70" t="s">
        <v>22</v>
      </c>
      <c r="D147" s="32" t="s">
        <v>113</v>
      </c>
      <c r="E147" s="32" t="s">
        <v>580</v>
      </c>
      <c r="F147" s="10" t="s">
        <v>477</v>
      </c>
      <c r="G147" s="164">
        <f>CENA!G138</f>
        <v>0</v>
      </c>
      <c r="H147" s="121">
        <f t="shared" ref="H147:H158" si="238">J147+M147+P147+S147+V147+Y147+AB147+AE147+AH147+AK147+AN147+AQ147+AZ147+AW147+AT147+BC147</f>
        <v>5</v>
      </c>
      <c r="I147" s="121">
        <f t="shared" ref="I147:I158" si="239">G147*H147</f>
        <v>0</v>
      </c>
      <c r="J147" s="60"/>
      <c r="K147" s="122">
        <f t="shared" ref="K147" si="240">$G147*J147</f>
        <v>0</v>
      </c>
      <c r="L147" s="124"/>
      <c r="M147" s="60"/>
      <c r="N147" s="122">
        <f t="shared" ref="N147:N158" si="241">$G147*M147</f>
        <v>0</v>
      </c>
      <c r="O147" s="124"/>
      <c r="P147" s="60"/>
      <c r="Q147" s="122">
        <f t="shared" ref="Q147:Q158" si="242">$G147*P147</f>
        <v>0</v>
      </c>
      <c r="R147" s="124"/>
      <c r="S147" s="60"/>
      <c r="T147" s="122">
        <f t="shared" ref="T147:T158" si="243">$G147*S147</f>
        <v>0</v>
      </c>
      <c r="U147" s="124"/>
      <c r="V147" s="60"/>
      <c r="W147" s="122">
        <f t="shared" ref="W147:W158" si="244">$G147*V147</f>
        <v>0</v>
      </c>
      <c r="X147" s="124"/>
      <c r="Y147" s="60">
        <v>1</v>
      </c>
      <c r="Z147" s="122">
        <f t="shared" ref="Z147:Z158" si="245">$G147*Y147</f>
        <v>0</v>
      </c>
      <c r="AA147" s="124"/>
      <c r="AB147" s="60"/>
      <c r="AC147" s="122">
        <f t="shared" ref="AC147:AC158" si="246">$G147*AB147</f>
        <v>0</v>
      </c>
      <c r="AD147" s="124"/>
      <c r="AE147" s="60"/>
      <c r="AF147" s="122">
        <f t="shared" ref="AF147:AF158" si="247">$G147*AE147</f>
        <v>0</v>
      </c>
      <c r="AG147" s="124"/>
      <c r="AH147" s="60"/>
      <c r="AI147" s="122">
        <f t="shared" ref="AI147:AI158" si="248">$G147*AH147</f>
        <v>0</v>
      </c>
      <c r="AJ147" s="124"/>
      <c r="AK147" s="60"/>
      <c r="AL147" s="122">
        <f t="shared" ref="AL147:AL158" si="249">$G147*AK147</f>
        <v>0</v>
      </c>
      <c r="AM147" s="124"/>
      <c r="AN147" s="60"/>
      <c r="AO147" s="122">
        <f t="shared" ref="AO147:AO158" si="250">$G147*AN147</f>
        <v>0</v>
      </c>
      <c r="AP147" s="124"/>
      <c r="AQ147" s="60">
        <v>4</v>
      </c>
      <c r="AR147" s="122">
        <f t="shared" ref="AR147:AR158" si="251">$G147*AQ147</f>
        <v>0</v>
      </c>
      <c r="AS147" s="124"/>
      <c r="AT147" s="60"/>
      <c r="AU147" s="122">
        <f t="shared" ref="AU147:AU158" si="252">$G147*AT147</f>
        <v>0</v>
      </c>
      <c r="AV147" s="124"/>
      <c r="AW147" s="60"/>
      <c r="AX147" s="122">
        <f t="shared" ref="AX147:AX158" si="253">$G147*AW147</f>
        <v>0</v>
      </c>
      <c r="AY147" s="124"/>
      <c r="AZ147" s="60"/>
      <c r="BA147" s="122">
        <f t="shared" ref="BA147:BA158" si="254">$G147*AZ147</f>
        <v>0</v>
      </c>
      <c r="BB147" s="124"/>
      <c r="BC147" s="60"/>
      <c r="BD147" s="122">
        <f t="shared" ref="BD147:BD158" si="255">$G147*BC147</f>
        <v>0</v>
      </c>
      <c r="BE147" s="124"/>
    </row>
    <row r="148" spans="1:59" x14ac:dyDescent="0.25">
      <c r="A148" s="64" t="s">
        <v>277</v>
      </c>
      <c r="B148" s="70"/>
      <c r="C148" s="70" t="s">
        <v>49</v>
      </c>
      <c r="D148" s="32" t="s">
        <v>112</v>
      </c>
      <c r="E148" s="32" t="s">
        <v>581</v>
      </c>
      <c r="F148" s="10" t="s">
        <v>477</v>
      </c>
      <c r="G148" s="164">
        <f>CENA!G139</f>
        <v>0</v>
      </c>
      <c r="H148" s="121">
        <f t="shared" si="238"/>
        <v>1</v>
      </c>
      <c r="I148" s="121">
        <f t="shared" si="239"/>
        <v>0</v>
      </c>
      <c r="J148" s="60"/>
      <c r="K148" s="122">
        <f t="shared" ref="K148" si="256">$G148*J148</f>
        <v>0</v>
      </c>
      <c r="L148" s="124"/>
      <c r="M148" s="60"/>
      <c r="N148" s="122">
        <f t="shared" si="241"/>
        <v>0</v>
      </c>
      <c r="O148" s="124"/>
      <c r="P148" s="60"/>
      <c r="Q148" s="122">
        <f t="shared" si="242"/>
        <v>0</v>
      </c>
      <c r="R148" s="124"/>
      <c r="S148" s="60"/>
      <c r="T148" s="122">
        <f t="shared" si="243"/>
        <v>0</v>
      </c>
      <c r="U148" s="124"/>
      <c r="V148" s="60"/>
      <c r="W148" s="122">
        <f t="shared" si="244"/>
        <v>0</v>
      </c>
      <c r="X148" s="124"/>
      <c r="Y148" s="60"/>
      <c r="Z148" s="122">
        <f t="shared" si="245"/>
        <v>0</v>
      </c>
      <c r="AA148" s="124"/>
      <c r="AB148" s="60"/>
      <c r="AC148" s="122">
        <f t="shared" si="246"/>
        <v>0</v>
      </c>
      <c r="AD148" s="124"/>
      <c r="AE148" s="60"/>
      <c r="AF148" s="122">
        <f t="shared" si="247"/>
        <v>0</v>
      </c>
      <c r="AG148" s="124"/>
      <c r="AH148" s="60"/>
      <c r="AI148" s="122">
        <f t="shared" si="248"/>
        <v>0</v>
      </c>
      <c r="AJ148" s="124"/>
      <c r="AK148" s="60"/>
      <c r="AL148" s="122">
        <f t="shared" si="249"/>
        <v>0</v>
      </c>
      <c r="AM148" s="124"/>
      <c r="AN148" s="60"/>
      <c r="AO148" s="122">
        <f t="shared" si="250"/>
        <v>0</v>
      </c>
      <c r="AP148" s="124"/>
      <c r="AQ148" s="60"/>
      <c r="AR148" s="122">
        <f t="shared" si="251"/>
        <v>0</v>
      </c>
      <c r="AS148" s="124"/>
      <c r="AT148" s="60">
        <v>1</v>
      </c>
      <c r="AU148" s="122">
        <f t="shared" si="252"/>
        <v>0</v>
      </c>
      <c r="AV148" s="124"/>
      <c r="AW148" s="60"/>
      <c r="AX148" s="122">
        <f t="shared" si="253"/>
        <v>0</v>
      </c>
      <c r="AY148" s="124"/>
      <c r="AZ148" s="60"/>
      <c r="BA148" s="122">
        <f t="shared" si="254"/>
        <v>0</v>
      </c>
      <c r="BB148" s="124"/>
      <c r="BC148" s="60"/>
      <c r="BD148" s="122">
        <f t="shared" si="255"/>
        <v>0</v>
      </c>
      <c r="BE148" s="124"/>
    </row>
    <row r="149" spans="1:59" x14ac:dyDescent="0.25">
      <c r="A149" s="64" t="s">
        <v>278</v>
      </c>
      <c r="B149" s="70"/>
      <c r="C149" s="70" t="s">
        <v>50</v>
      </c>
      <c r="D149" s="32" t="s">
        <v>114</v>
      </c>
      <c r="E149" s="32" t="s">
        <v>582</v>
      </c>
      <c r="F149" s="10" t="s">
        <v>477</v>
      </c>
      <c r="G149" s="164">
        <f>CENA!G140</f>
        <v>0</v>
      </c>
      <c r="H149" s="121">
        <f t="shared" si="238"/>
        <v>6</v>
      </c>
      <c r="I149" s="121">
        <f t="shared" si="239"/>
        <v>0</v>
      </c>
      <c r="J149" s="60">
        <v>1</v>
      </c>
      <c r="K149" s="122">
        <f t="shared" ref="K149" si="257">$G149*J149</f>
        <v>0</v>
      </c>
      <c r="L149" s="124"/>
      <c r="M149" s="60"/>
      <c r="N149" s="122">
        <f t="shared" si="241"/>
        <v>0</v>
      </c>
      <c r="O149" s="124"/>
      <c r="P149" s="60"/>
      <c r="Q149" s="122">
        <f t="shared" si="242"/>
        <v>0</v>
      </c>
      <c r="R149" s="124"/>
      <c r="S149" s="60"/>
      <c r="T149" s="122">
        <f t="shared" si="243"/>
        <v>0</v>
      </c>
      <c r="U149" s="124"/>
      <c r="V149" s="60">
        <v>1</v>
      </c>
      <c r="W149" s="122">
        <f t="shared" si="244"/>
        <v>0</v>
      </c>
      <c r="X149" s="124"/>
      <c r="Y149" s="60">
        <v>1</v>
      </c>
      <c r="Z149" s="122">
        <f t="shared" si="245"/>
        <v>0</v>
      </c>
      <c r="AA149" s="124"/>
      <c r="AB149" s="60">
        <v>2</v>
      </c>
      <c r="AC149" s="122">
        <f t="shared" si="246"/>
        <v>0</v>
      </c>
      <c r="AD149" s="124"/>
      <c r="AE149" s="60"/>
      <c r="AF149" s="122">
        <f t="shared" si="247"/>
        <v>0</v>
      </c>
      <c r="AG149" s="124"/>
      <c r="AH149" s="60">
        <v>1</v>
      </c>
      <c r="AI149" s="122">
        <f t="shared" si="248"/>
        <v>0</v>
      </c>
      <c r="AJ149" s="124"/>
      <c r="AK149" s="60"/>
      <c r="AL149" s="122">
        <f t="shared" si="249"/>
        <v>0</v>
      </c>
      <c r="AM149" s="124"/>
      <c r="AN149" s="60"/>
      <c r="AO149" s="122">
        <f t="shared" si="250"/>
        <v>0</v>
      </c>
      <c r="AP149" s="124"/>
      <c r="AQ149" s="60"/>
      <c r="AR149" s="122">
        <f t="shared" si="251"/>
        <v>0</v>
      </c>
      <c r="AS149" s="124"/>
      <c r="AT149" s="60"/>
      <c r="AU149" s="122">
        <f t="shared" si="252"/>
        <v>0</v>
      </c>
      <c r="AV149" s="124"/>
      <c r="AW149" s="60"/>
      <c r="AX149" s="122">
        <f t="shared" si="253"/>
        <v>0</v>
      </c>
      <c r="AY149" s="124"/>
      <c r="AZ149" s="60"/>
      <c r="BA149" s="122">
        <f t="shared" si="254"/>
        <v>0</v>
      </c>
      <c r="BB149" s="124"/>
      <c r="BC149" s="60"/>
      <c r="BD149" s="122">
        <f t="shared" si="255"/>
        <v>0</v>
      </c>
      <c r="BE149" s="124"/>
    </row>
    <row r="150" spans="1:59" x14ac:dyDescent="0.25">
      <c r="A150" s="64" t="s">
        <v>279</v>
      </c>
      <c r="B150" s="70"/>
      <c r="C150" s="70" t="s">
        <v>23</v>
      </c>
      <c r="D150" s="32" t="s">
        <v>115</v>
      </c>
      <c r="E150" s="32" t="s">
        <v>583</v>
      </c>
      <c r="F150" s="10" t="s">
        <v>477</v>
      </c>
      <c r="G150" s="164">
        <f>CENA!G141</f>
        <v>0</v>
      </c>
      <c r="H150" s="121">
        <f t="shared" si="238"/>
        <v>4</v>
      </c>
      <c r="I150" s="121">
        <f t="shared" si="239"/>
        <v>0</v>
      </c>
      <c r="J150" s="60"/>
      <c r="K150" s="122">
        <f t="shared" ref="K150" si="258">$G150*J150</f>
        <v>0</v>
      </c>
      <c r="L150" s="124"/>
      <c r="M150" s="60"/>
      <c r="N150" s="122">
        <f t="shared" si="241"/>
        <v>0</v>
      </c>
      <c r="O150" s="124"/>
      <c r="P150" s="60">
        <v>2</v>
      </c>
      <c r="Q150" s="122">
        <f t="shared" si="242"/>
        <v>0</v>
      </c>
      <c r="R150" s="124"/>
      <c r="S150" s="60"/>
      <c r="T150" s="122">
        <f t="shared" si="243"/>
        <v>0</v>
      </c>
      <c r="U150" s="124"/>
      <c r="V150" s="60"/>
      <c r="W150" s="122">
        <f t="shared" si="244"/>
        <v>0</v>
      </c>
      <c r="X150" s="124"/>
      <c r="Y150" s="60"/>
      <c r="Z150" s="122">
        <f t="shared" si="245"/>
        <v>0</v>
      </c>
      <c r="AA150" s="124"/>
      <c r="AB150" s="60"/>
      <c r="AC150" s="122">
        <f t="shared" si="246"/>
        <v>0</v>
      </c>
      <c r="AD150" s="124"/>
      <c r="AE150" s="60"/>
      <c r="AF150" s="122">
        <f t="shared" si="247"/>
        <v>0</v>
      </c>
      <c r="AG150" s="124"/>
      <c r="AH150" s="60"/>
      <c r="AI150" s="122">
        <f t="shared" si="248"/>
        <v>0</v>
      </c>
      <c r="AJ150" s="124"/>
      <c r="AK150" s="60"/>
      <c r="AL150" s="122">
        <f t="shared" si="249"/>
        <v>0</v>
      </c>
      <c r="AM150" s="124"/>
      <c r="AN150" s="60"/>
      <c r="AO150" s="122">
        <f t="shared" si="250"/>
        <v>0</v>
      </c>
      <c r="AP150" s="124"/>
      <c r="AQ150" s="60">
        <v>1</v>
      </c>
      <c r="AR150" s="122">
        <f t="shared" si="251"/>
        <v>0</v>
      </c>
      <c r="AS150" s="124"/>
      <c r="AT150" s="60"/>
      <c r="AU150" s="122">
        <f t="shared" si="252"/>
        <v>0</v>
      </c>
      <c r="AV150" s="124"/>
      <c r="AW150" s="60">
        <v>1</v>
      </c>
      <c r="AX150" s="122">
        <f t="shared" si="253"/>
        <v>0</v>
      </c>
      <c r="AY150" s="124"/>
      <c r="AZ150" s="60"/>
      <c r="BA150" s="122">
        <f t="shared" si="254"/>
        <v>0</v>
      </c>
      <c r="BB150" s="124"/>
      <c r="BC150" s="60"/>
      <c r="BD150" s="122">
        <f t="shared" si="255"/>
        <v>0</v>
      </c>
      <c r="BE150" s="124"/>
    </row>
    <row r="151" spans="1:59" x14ac:dyDescent="0.25">
      <c r="A151" s="64" t="s">
        <v>280</v>
      </c>
      <c r="B151" s="70"/>
      <c r="C151" s="70" t="s">
        <v>52</v>
      </c>
      <c r="D151" s="32" t="s">
        <v>365</v>
      </c>
      <c r="E151" s="32" t="s">
        <v>584</v>
      </c>
      <c r="F151" s="10" t="s">
        <v>477</v>
      </c>
      <c r="G151" s="164">
        <f>CENA!G142</f>
        <v>0</v>
      </c>
      <c r="H151" s="121">
        <f t="shared" si="238"/>
        <v>4</v>
      </c>
      <c r="I151" s="121">
        <f t="shared" si="239"/>
        <v>0</v>
      </c>
      <c r="J151" s="60"/>
      <c r="K151" s="122">
        <f t="shared" ref="K151" si="259">$G151*J151</f>
        <v>0</v>
      </c>
      <c r="L151" s="124"/>
      <c r="M151" s="60"/>
      <c r="N151" s="122">
        <f t="shared" si="241"/>
        <v>0</v>
      </c>
      <c r="O151" s="124"/>
      <c r="P151" s="60"/>
      <c r="Q151" s="122">
        <f t="shared" si="242"/>
        <v>0</v>
      </c>
      <c r="R151" s="124"/>
      <c r="S151" s="60"/>
      <c r="T151" s="122">
        <f t="shared" si="243"/>
        <v>0</v>
      </c>
      <c r="U151" s="124"/>
      <c r="V151" s="60">
        <v>1</v>
      </c>
      <c r="W151" s="122">
        <f t="shared" si="244"/>
        <v>0</v>
      </c>
      <c r="X151" s="124"/>
      <c r="Y151" s="60"/>
      <c r="Z151" s="122">
        <f t="shared" si="245"/>
        <v>0</v>
      </c>
      <c r="AA151" s="124"/>
      <c r="AB151" s="60">
        <v>2</v>
      </c>
      <c r="AC151" s="122">
        <f t="shared" si="246"/>
        <v>0</v>
      </c>
      <c r="AD151" s="124"/>
      <c r="AE151" s="60"/>
      <c r="AF151" s="122">
        <f t="shared" si="247"/>
        <v>0</v>
      </c>
      <c r="AG151" s="124"/>
      <c r="AH151" s="60">
        <v>1</v>
      </c>
      <c r="AI151" s="122">
        <f t="shared" si="248"/>
        <v>0</v>
      </c>
      <c r="AJ151" s="124"/>
      <c r="AK151" s="60"/>
      <c r="AL151" s="122">
        <f t="shared" si="249"/>
        <v>0</v>
      </c>
      <c r="AM151" s="124"/>
      <c r="AN151" s="60"/>
      <c r="AO151" s="122">
        <f t="shared" si="250"/>
        <v>0</v>
      </c>
      <c r="AP151" s="124"/>
      <c r="AQ151" s="60"/>
      <c r="AR151" s="122">
        <f t="shared" si="251"/>
        <v>0</v>
      </c>
      <c r="AS151" s="124"/>
      <c r="AT151" s="60"/>
      <c r="AU151" s="122">
        <f t="shared" si="252"/>
        <v>0</v>
      </c>
      <c r="AV151" s="124"/>
      <c r="AW151" s="60"/>
      <c r="AX151" s="122">
        <f t="shared" si="253"/>
        <v>0</v>
      </c>
      <c r="AY151" s="124"/>
      <c r="AZ151" s="60"/>
      <c r="BA151" s="122">
        <f t="shared" si="254"/>
        <v>0</v>
      </c>
      <c r="BB151" s="124"/>
      <c r="BC151" s="60"/>
      <c r="BD151" s="122">
        <f t="shared" si="255"/>
        <v>0</v>
      </c>
      <c r="BE151" s="124"/>
    </row>
    <row r="152" spans="1:59" x14ac:dyDescent="0.25">
      <c r="A152" s="64" t="s">
        <v>281</v>
      </c>
      <c r="B152" s="70"/>
      <c r="C152" s="70" t="s">
        <v>24</v>
      </c>
      <c r="D152" s="32" t="s">
        <v>366</v>
      </c>
      <c r="E152" s="32" t="s">
        <v>585</v>
      </c>
      <c r="F152" s="10" t="s">
        <v>477</v>
      </c>
      <c r="G152" s="164">
        <f>CENA!G143</f>
        <v>0</v>
      </c>
      <c r="H152" s="121">
        <f t="shared" si="238"/>
        <v>1</v>
      </c>
      <c r="I152" s="121">
        <f t="shared" si="239"/>
        <v>0</v>
      </c>
      <c r="J152" s="60"/>
      <c r="K152" s="122">
        <f t="shared" ref="K152" si="260">$G152*J152</f>
        <v>0</v>
      </c>
      <c r="L152" s="124"/>
      <c r="M152" s="60"/>
      <c r="N152" s="122">
        <f t="shared" si="241"/>
        <v>0</v>
      </c>
      <c r="O152" s="124"/>
      <c r="P152" s="60">
        <v>1</v>
      </c>
      <c r="Q152" s="122">
        <f t="shared" si="242"/>
        <v>0</v>
      </c>
      <c r="R152" s="124"/>
      <c r="S152" s="60"/>
      <c r="T152" s="122">
        <f t="shared" si="243"/>
        <v>0</v>
      </c>
      <c r="U152" s="124"/>
      <c r="V152" s="60"/>
      <c r="W152" s="122">
        <f t="shared" si="244"/>
        <v>0</v>
      </c>
      <c r="X152" s="124"/>
      <c r="Y152" s="60"/>
      <c r="Z152" s="122">
        <f t="shared" si="245"/>
        <v>0</v>
      </c>
      <c r="AA152" s="124"/>
      <c r="AB152" s="60"/>
      <c r="AC152" s="122">
        <f t="shared" si="246"/>
        <v>0</v>
      </c>
      <c r="AD152" s="124"/>
      <c r="AE152" s="60"/>
      <c r="AF152" s="122">
        <f t="shared" si="247"/>
        <v>0</v>
      </c>
      <c r="AG152" s="124"/>
      <c r="AH152" s="60"/>
      <c r="AI152" s="122">
        <f t="shared" si="248"/>
        <v>0</v>
      </c>
      <c r="AJ152" s="124"/>
      <c r="AK152" s="60"/>
      <c r="AL152" s="122">
        <f t="shared" si="249"/>
        <v>0</v>
      </c>
      <c r="AM152" s="124"/>
      <c r="AN152" s="60"/>
      <c r="AO152" s="122">
        <f t="shared" si="250"/>
        <v>0</v>
      </c>
      <c r="AP152" s="124"/>
      <c r="AQ152" s="60"/>
      <c r="AR152" s="122">
        <f t="shared" si="251"/>
        <v>0</v>
      </c>
      <c r="AS152" s="124"/>
      <c r="AT152" s="60"/>
      <c r="AU152" s="122">
        <f t="shared" si="252"/>
        <v>0</v>
      </c>
      <c r="AV152" s="124"/>
      <c r="AW152" s="60"/>
      <c r="AX152" s="122">
        <f t="shared" si="253"/>
        <v>0</v>
      </c>
      <c r="AY152" s="124"/>
      <c r="AZ152" s="60"/>
      <c r="BA152" s="122">
        <f t="shared" si="254"/>
        <v>0</v>
      </c>
      <c r="BB152" s="124"/>
      <c r="BC152" s="60"/>
      <c r="BD152" s="122">
        <f t="shared" si="255"/>
        <v>0</v>
      </c>
      <c r="BE152" s="124"/>
    </row>
    <row r="153" spans="1:59" x14ac:dyDescent="0.25">
      <c r="A153" s="64" t="s">
        <v>282</v>
      </c>
      <c r="B153" s="70"/>
      <c r="C153" s="70" t="s">
        <v>93</v>
      </c>
      <c r="D153" s="32" t="s">
        <v>367</v>
      </c>
      <c r="E153" s="32" t="s">
        <v>586</v>
      </c>
      <c r="F153" s="10" t="s">
        <v>477</v>
      </c>
      <c r="G153" s="164">
        <f>CENA!G144</f>
        <v>0</v>
      </c>
      <c r="H153" s="121">
        <f t="shared" si="238"/>
        <v>8</v>
      </c>
      <c r="I153" s="121">
        <f t="shared" si="239"/>
        <v>0</v>
      </c>
      <c r="J153" s="60"/>
      <c r="K153" s="122">
        <f t="shared" ref="K153" si="261">$G153*J153</f>
        <v>0</v>
      </c>
      <c r="L153" s="124"/>
      <c r="M153" s="60">
        <v>5</v>
      </c>
      <c r="N153" s="122">
        <f t="shared" si="241"/>
        <v>0</v>
      </c>
      <c r="O153" s="124"/>
      <c r="P153" s="60"/>
      <c r="Q153" s="122">
        <f t="shared" si="242"/>
        <v>0</v>
      </c>
      <c r="R153" s="124"/>
      <c r="S153" s="60"/>
      <c r="T153" s="122">
        <f t="shared" si="243"/>
        <v>0</v>
      </c>
      <c r="U153" s="124"/>
      <c r="V153" s="60">
        <v>1</v>
      </c>
      <c r="W153" s="122">
        <f t="shared" si="244"/>
        <v>0</v>
      </c>
      <c r="X153" s="124"/>
      <c r="Y153" s="60"/>
      <c r="Z153" s="122">
        <f t="shared" si="245"/>
        <v>0</v>
      </c>
      <c r="AA153" s="124"/>
      <c r="AB153" s="60"/>
      <c r="AC153" s="122">
        <f t="shared" si="246"/>
        <v>0</v>
      </c>
      <c r="AD153" s="124"/>
      <c r="AE153" s="60"/>
      <c r="AF153" s="122">
        <f t="shared" si="247"/>
        <v>0</v>
      </c>
      <c r="AG153" s="124"/>
      <c r="AH153" s="60">
        <v>2</v>
      </c>
      <c r="AI153" s="122">
        <f t="shared" si="248"/>
        <v>0</v>
      </c>
      <c r="AJ153" s="124"/>
      <c r="AK153" s="60"/>
      <c r="AL153" s="122">
        <f t="shared" si="249"/>
        <v>0</v>
      </c>
      <c r="AM153" s="124"/>
      <c r="AN153" s="60"/>
      <c r="AO153" s="122">
        <f t="shared" si="250"/>
        <v>0</v>
      </c>
      <c r="AP153" s="124"/>
      <c r="AQ153" s="60"/>
      <c r="AR153" s="122">
        <f t="shared" si="251"/>
        <v>0</v>
      </c>
      <c r="AS153" s="124"/>
      <c r="AT153" s="60"/>
      <c r="AU153" s="122">
        <f t="shared" si="252"/>
        <v>0</v>
      </c>
      <c r="AV153" s="124"/>
      <c r="AW153" s="60"/>
      <c r="AX153" s="122">
        <f t="shared" si="253"/>
        <v>0</v>
      </c>
      <c r="AY153" s="124"/>
      <c r="AZ153" s="60"/>
      <c r="BA153" s="122">
        <f t="shared" si="254"/>
        <v>0</v>
      </c>
      <c r="BB153" s="124"/>
      <c r="BC153" s="60"/>
      <c r="BD153" s="122">
        <f t="shared" si="255"/>
        <v>0</v>
      </c>
      <c r="BE153" s="124"/>
    </row>
    <row r="154" spans="1:59" x14ac:dyDescent="0.25">
      <c r="A154" s="64" t="s">
        <v>283</v>
      </c>
      <c r="B154" s="70"/>
      <c r="C154" s="70" t="s">
        <v>33</v>
      </c>
      <c r="D154" s="32" t="s">
        <v>368</v>
      </c>
      <c r="E154" s="32" t="s">
        <v>587</v>
      </c>
      <c r="F154" s="10" t="s">
        <v>477</v>
      </c>
      <c r="G154" s="164">
        <f>CENA!G145</f>
        <v>0</v>
      </c>
      <c r="H154" s="121">
        <f t="shared" si="238"/>
        <v>5</v>
      </c>
      <c r="I154" s="121">
        <f t="shared" si="239"/>
        <v>0</v>
      </c>
      <c r="J154" s="60"/>
      <c r="K154" s="122">
        <f t="shared" ref="K154" si="262">$G154*J154</f>
        <v>0</v>
      </c>
      <c r="L154" s="124"/>
      <c r="M154" s="60"/>
      <c r="N154" s="122">
        <f t="shared" si="241"/>
        <v>0</v>
      </c>
      <c r="O154" s="124"/>
      <c r="P154" s="60">
        <v>3</v>
      </c>
      <c r="Q154" s="122">
        <f t="shared" si="242"/>
        <v>0</v>
      </c>
      <c r="R154" s="124"/>
      <c r="S154" s="60"/>
      <c r="T154" s="122">
        <f t="shared" si="243"/>
        <v>0</v>
      </c>
      <c r="U154" s="124"/>
      <c r="V154" s="60"/>
      <c r="W154" s="122">
        <f t="shared" si="244"/>
        <v>0</v>
      </c>
      <c r="X154" s="124"/>
      <c r="Y154" s="60"/>
      <c r="Z154" s="122">
        <f t="shared" si="245"/>
        <v>0</v>
      </c>
      <c r="AA154" s="124"/>
      <c r="AB154" s="60"/>
      <c r="AC154" s="122">
        <f t="shared" si="246"/>
        <v>0</v>
      </c>
      <c r="AD154" s="124"/>
      <c r="AE154" s="60"/>
      <c r="AF154" s="122">
        <f t="shared" si="247"/>
        <v>0</v>
      </c>
      <c r="AG154" s="124"/>
      <c r="AH154" s="60"/>
      <c r="AI154" s="122">
        <f t="shared" si="248"/>
        <v>0</v>
      </c>
      <c r="AJ154" s="124"/>
      <c r="AK154" s="60"/>
      <c r="AL154" s="122">
        <f t="shared" si="249"/>
        <v>0</v>
      </c>
      <c r="AM154" s="124"/>
      <c r="AN154" s="60"/>
      <c r="AO154" s="122">
        <f t="shared" si="250"/>
        <v>0</v>
      </c>
      <c r="AP154" s="124"/>
      <c r="AQ154" s="60">
        <v>2</v>
      </c>
      <c r="AR154" s="122">
        <f t="shared" si="251"/>
        <v>0</v>
      </c>
      <c r="AS154" s="124"/>
      <c r="AT154" s="60"/>
      <c r="AU154" s="122">
        <f t="shared" si="252"/>
        <v>0</v>
      </c>
      <c r="AV154" s="124"/>
      <c r="AW154" s="60"/>
      <c r="AX154" s="122">
        <f t="shared" si="253"/>
        <v>0</v>
      </c>
      <c r="AY154" s="124"/>
      <c r="AZ154" s="60"/>
      <c r="BA154" s="122">
        <f t="shared" si="254"/>
        <v>0</v>
      </c>
      <c r="BB154" s="124"/>
      <c r="BC154" s="60"/>
      <c r="BD154" s="122">
        <f t="shared" si="255"/>
        <v>0</v>
      </c>
      <c r="BE154" s="124"/>
    </row>
    <row r="155" spans="1:59" x14ac:dyDescent="0.25">
      <c r="A155" s="64" t="s">
        <v>458</v>
      </c>
      <c r="B155" s="70"/>
      <c r="C155" s="70" t="s">
        <v>153</v>
      </c>
      <c r="D155" s="32" t="s">
        <v>116</v>
      </c>
      <c r="E155" s="32" t="s">
        <v>588</v>
      </c>
      <c r="F155" s="10" t="s">
        <v>477</v>
      </c>
      <c r="G155" s="164">
        <f>CENA!G146</f>
        <v>0</v>
      </c>
      <c r="H155" s="121">
        <f t="shared" si="238"/>
        <v>6</v>
      </c>
      <c r="I155" s="121">
        <f t="shared" si="239"/>
        <v>0</v>
      </c>
      <c r="J155" s="60">
        <v>3</v>
      </c>
      <c r="K155" s="122">
        <f t="shared" ref="K155" si="263">$G155*J155</f>
        <v>0</v>
      </c>
      <c r="L155" s="124"/>
      <c r="M155" s="60"/>
      <c r="N155" s="122">
        <f t="shared" si="241"/>
        <v>0</v>
      </c>
      <c r="O155" s="124"/>
      <c r="P155" s="60"/>
      <c r="Q155" s="122">
        <f t="shared" si="242"/>
        <v>0</v>
      </c>
      <c r="R155" s="124"/>
      <c r="S155" s="60">
        <v>1</v>
      </c>
      <c r="T155" s="122">
        <f t="shared" si="243"/>
        <v>0</v>
      </c>
      <c r="U155" s="124"/>
      <c r="V155" s="60"/>
      <c r="W155" s="122">
        <f t="shared" si="244"/>
        <v>0</v>
      </c>
      <c r="X155" s="124"/>
      <c r="Y155" s="60"/>
      <c r="Z155" s="122">
        <f t="shared" si="245"/>
        <v>0</v>
      </c>
      <c r="AA155" s="124"/>
      <c r="AB155" s="60"/>
      <c r="AC155" s="122">
        <f t="shared" si="246"/>
        <v>0</v>
      </c>
      <c r="AD155" s="124"/>
      <c r="AE155" s="60"/>
      <c r="AF155" s="122">
        <f t="shared" si="247"/>
        <v>0</v>
      </c>
      <c r="AG155" s="124"/>
      <c r="AH155" s="60"/>
      <c r="AI155" s="122">
        <f t="shared" si="248"/>
        <v>0</v>
      </c>
      <c r="AJ155" s="124"/>
      <c r="AK155" s="60">
        <v>2</v>
      </c>
      <c r="AL155" s="122">
        <f t="shared" si="249"/>
        <v>0</v>
      </c>
      <c r="AM155" s="124"/>
      <c r="AN155" s="60"/>
      <c r="AO155" s="122">
        <f t="shared" si="250"/>
        <v>0</v>
      </c>
      <c r="AP155" s="124"/>
      <c r="AQ155" s="60"/>
      <c r="AR155" s="122">
        <f t="shared" si="251"/>
        <v>0</v>
      </c>
      <c r="AS155" s="124"/>
      <c r="AT155" s="60"/>
      <c r="AU155" s="122">
        <f t="shared" si="252"/>
        <v>0</v>
      </c>
      <c r="AV155" s="124"/>
      <c r="AW155" s="60"/>
      <c r="AX155" s="122">
        <f t="shared" si="253"/>
        <v>0</v>
      </c>
      <c r="AY155" s="124"/>
      <c r="AZ155" s="60"/>
      <c r="BA155" s="122">
        <f t="shared" si="254"/>
        <v>0</v>
      </c>
      <c r="BB155" s="124"/>
      <c r="BC155" s="60"/>
      <c r="BD155" s="122">
        <f t="shared" si="255"/>
        <v>0</v>
      </c>
      <c r="BE155" s="124"/>
    </row>
    <row r="156" spans="1:59" x14ac:dyDescent="0.25">
      <c r="A156" s="64" t="s">
        <v>459</v>
      </c>
      <c r="B156" s="70"/>
      <c r="C156" s="70" t="s">
        <v>154</v>
      </c>
      <c r="D156" s="32" t="s">
        <v>117</v>
      </c>
      <c r="E156" s="32" t="s">
        <v>589</v>
      </c>
      <c r="F156" s="10" t="s">
        <v>477</v>
      </c>
      <c r="G156" s="164">
        <f>CENA!G147</f>
        <v>0</v>
      </c>
      <c r="H156" s="121">
        <f t="shared" si="238"/>
        <v>7</v>
      </c>
      <c r="I156" s="121">
        <f t="shared" si="239"/>
        <v>0</v>
      </c>
      <c r="J156" s="60"/>
      <c r="K156" s="122">
        <f t="shared" ref="K156" si="264">$G156*J156</f>
        <v>0</v>
      </c>
      <c r="L156" s="124"/>
      <c r="M156" s="60"/>
      <c r="N156" s="122">
        <f t="shared" si="241"/>
        <v>0</v>
      </c>
      <c r="O156" s="124"/>
      <c r="P156" s="60">
        <v>1</v>
      </c>
      <c r="Q156" s="122">
        <f t="shared" si="242"/>
        <v>0</v>
      </c>
      <c r="R156" s="124"/>
      <c r="S156" s="60"/>
      <c r="T156" s="122">
        <f t="shared" si="243"/>
        <v>0</v>
      </c>
      <c r="U156" s="124"/>
      <c r="V156" s="60"/>
      <c r="W156" s="122">
        <f t="shared" si="244"/>
        <v>0</v>
      </c>
      <c r="X156" s="124"/>
      <c r="Y156" s="60"/>
      <c r="Z156" s="122">
        <f t="shared" si="245"/>
        <v>0</v>
      </c>
      <c r="AA156" s="124"/>
      <c r="AB156" s="60"/>
      <c r="AC156" s="122">
        <f t="shared" si="246"/>
        <v>0</v>
      </c>
      <c r="AD156" s="124"/>
      <c r="AE156" s="60"/>
      <c r="AF156" s="122">
        <f t="shared" si="247"/>
        <v>0</v>
      </c>
      <c r="AG156" s="124"/>
      <c r="AH156" s="60"/>
      <c r="AI156" s="122">
        <f t="shared" si="248"/>
        <v>0</v>
      </c>
      <c r="AJ156" s="124"/>
      <c r="AK156" s="60"/>
      <c r="AL156" s="122">
        <f t="shared" si="249"/>
        <v>0</v>
      </c>
      <c r="AM156" s="124"/>
      <c r="AN156" s="60"/>
      <c r="AO156" s="122">
        <f t="shared" si="250"/>
        <v>0</v>
      </c>
      <c r="AP156" s="124"/>
      <c r="AQ156" s="60">
        <v>1</v>
      </c>
      <c r="AR156" s="122">
        <f t="shared" si="251"/>
        <v>0</v>
      </c>
      <c r="AS156" s="124"/>
      <c r="AT156" s="60">
        <v>2</v>
      </c>
      <c r="AU156" s="122">
        <f t="shared" si="252"/>
        <v>0</v>
      </c>
      <c r="AV156" s="124"/>
      <c r="AW156" s="60">
        <v>3</v>
      </c>
      <c r="AX156" s="122">
        <f t="shared" si="253"/>
        <v>0</v>
      </c>
      <c r="AY156" s="124"/>
      <c r="AZ156" s="60"/>
      <c r="BA156" s="122">
        <f t="shared" si="254"/>
        <v>0</v>
      </c>
      <c r="BB156" s="124"/>
      <c r="BC156" s="60"/>
      <c r="BD156" s="122">
        <f t="shared" si="255"/>
        <v>0</v>
      </c>
      <c r="BE156" s="124"/>
    </row>
    <row r="157" spans="1:59" x14ac:dyDescent="0.25">
      <c r="A157" s="64" t="s">
        <v>460</v>
      </c>
      <c r="B157" s="70"/>
      <c r="C157" s="70" t="s">
        <v>40</v>
      </c>
      <c r="D157" s="32" t="s">
        <v>118</v>
      </c>
      <c r="E157" s="32" t="s">
        <v>590</v>
      </c>
      <c r="F157" s="10" t="s">
        <v>477</v>
      </c>
      <c r="G157" s="164">
        <f>CENA!G148</f>
        <v>0</v>
      </c>
      <c r="H157" s="121">
        <f t="shared" si="238"/>
        <v>7</v>
      </c>
      <c r="I157" s="121">
        <f t="shared" si="239"/>
        <v>0</v>
      </c>
      <c r="J157" s="60">
        <v>2</v>
      </c>
      <c r="K157" s="122">
        <f t="shared" ref="K157" si="265">$G157*J157</f>
        <v>0</v>
      </c>
      <c r="L157" s="124"/>
      <c r="M157" s="60"/>
      <c r="N157" s="122">
        <f t="shared" si="241"/>
        <v>0</v>
      </c>
      <c r="O157" s="124"/>
      <c r="P157" s="60"/>
      <c r="Q157" s="122">
        <f t="shared" si="242"/>
        <v>0</v>
      </c>
      <c r="R157" s="124"/>
      <c r="S157" s="60"/>
      <c r="T157" s="122">
        <f t="shared" si="243"/>
        <v>0</v>
      </c>
      <c r="U157" s="124"/>
      <c r="V157" s="60"/>
      <c r="W157" s="122">
        <f t="shared" si="244"/>
        <v>0</v>
      </c>
      <c r="X157" s="124"/>
      <c r="Y157" s="60">
        <v>1</v>
      </c>
      <c r="Z157" s="122">
        <f t="shared" si="245"/>
        <v>0</v>
      </c>
      <c r="AA157" s="124"/>
      <c r="AB157" s="60">
        <v>1</v>
      </c>
      <c r="AC157" s="122">
        <f t="shared" si="246"/>
        <v>0</v>
      </c>
      <c r="AD157" s="124"/>
      <c r="AE157" s="60"/>
      <c r="AF157" s="122">
        <f t="shared" si="247"/>
        <v>0</v>
      </c>
      <c r="AG157" s="124"/>
      <c r="AH157" s="60"/>
      <c r="AI157" s="122">
        <f t="shared" si="248"/>
        <v>0</v>
      </c>
      <c r="AJ157" s="124"/>
      <c r="AK157" s="60">
        <v>2</v>
      </c>
      <c r="AL157" s="122">
        <f t="shared" si="249"/>
        <v>0</v>
      </c>
      <c r="AM157" s="124"/>
      <c r="AN157" s="60"/>
      <c r="AO157" s="122">
        <f t="shared" si="250"/>
        <v>0</v>
      </c>
      <c r="AP157" s="124"/>
      <c r="AQ157" s="60"/>
      <c r="AR157" s="122">
        <f t="shared" si="251"/>
        <v>0</v>
      </c>
      <c r="AS157" s="124"/>
      <c r="AT157" s="60">
        <v>1</v>
      </c>
      <c r="AU157" s="122">
        <f t="shared" si="252"/>
        <v>0</v>
      </c>
      <c r="AV157" s="124"/>
      <c r="AW157" s="60"/>
      <c r="AX157" s="122">
        <f t="shared" si="253"/>
        <v>0</v>
      </c>
      <c r="AY157" s="124"/>
      <c r="AZ157" s="60"/>
      <c r="BA157" s="122">
        <f t="shared" si="254"/>
        <v>0</v>
      </c>
      <c r="BB157" s="124"/>
      <c r="BC157" s="60"/>
      <c r="BD157" s="122">
        <f t="shared" si="255"/>
        <v>0</v>
      </c>
      <c r="BE157" s="124"/>
    </row>
    <row r="158" spans="1:59" x14ac:dyDescent="0.25">
      <c r="A158" s="64" t="s">
        <v>461</v>
      </c>
      <c r="B158" s="70"/>
      <c r="C158" s="70" t="s">
        <v>159</v>
      </c>
      <c r="D158" s="32" t="s">
        <v>119</v>
      </c>
      <c r="E158" s="32" t="s">
        <v>591</v>
      </c>
      <c r="F158" s="10" t="s">
        <v>477</v>
      </c>
      <c r="G158" s="164">
        <f>CENA!G149</f>
        <v>0</v>
      </c>
      <c r="H158" s="121">
        <f t="shared" si="238"/>
        <v>3</v>
      </c>
      <c r="I158" s="121">
        <f t="shared" si="239"/>
        <v>0</v>
      </c>
      <c r="J158" s="60"/>
      <c r="K158" s="122">
        <f t="shared" ref="K158" si="266">$G158*J158</f>
        <v>0</v>
      </c>
      <c r="L158" s="124"/>
      <c r="M158" s="60"/>
      <c r="N158" s="122">
        <f t="shared" si="241"/>
        <v>0</v>
      </c>
      <c r="O158" s="124"/>
      <c r="P158" s="60">
        <v>3</v>
      </c>
      <c r="Q158" s="122">
        <f t="shared" si="242"/>
        <v>0</v>
      </c>
      <c r="R158" s="124"/>
      <c r="S158" s="60"/>
      <c r="T158" s="122">
        <f t="shared" si="243"/>
        <v>0</v>
      </c>
      <c r="U158" s="124"/>
      <c r="V158" s="60"/>
      <c r="W158" s="122">
        <f t="shared" si="244"/>
        <v>0</v>
      </c>
      <c r="X158" s="124"/>
      <c r="Y158" s="60"/>
      <c r="Z158" s="122">
        <f t="shared" si="245"/>
        <v>0</v>
      </c>
      <c r="AA158" s="124"/>
      <c r="AB158" s="60"/>
      <c r="AC158" s="122">
        <f t="shared" si="246"/>
        <v>0</v>
      </c>
      <c r="AD158" s="124"/>
      <c r="AE158" s="60"/>
      <c r="AF158" s="122">
        <f t="shared" si="247"/>
        <v>0</v>
      </c>
      <c r="AG158" s="124"/>
      <c r="AH158" s="60"/>
      <c r="AI158" s="122">
        <f t="shared" si="248"/>
        <v>0</v>
      </c>
      <c r="AJ158" s="124"/>
      <c r="AK158" s="60"/>
      <c r="AL158" s="122">
        <f t="shared" si="249"/>
        <v>0</v>
      </c>
      <c r="AM158" s="124"/>
      <c r="AN158" s="60"/>
      <c r="AO158" s="122">
        <f t="shared" si="250"/>
        <v>0</v>
      </c>
      <c r="AP158" s="124"/>
      <c r="AQ158" s="60"/>
      <c r="AR158" s="122">
        <f t="shared" si="251"/>
        <v>0</v>
      </c>
      <c r="AS158" s="124"/>
      <c r="AT158" s="60"/>
      <c r="AU158" s="122">
        <f t="shared" si="252"/>
        <v>0</v>
      </c>
      <c r="AV158" s="124"/>
      <c r="AW158" s="60"/>
      <c r="AX158" s="122">
        <f t="shared" si="253"/>
        <v>0</v>
      </c>
      <c r="AY158" s="124"/>
      <c r="AZ158" s="60"/>
      <c r="BA158" s="122">
        <f t="shared" si="254"/>
        <v>0</v>
      </c>
      <c r="BB158" s="124"/>
      <c r="BC158" s="60"/>
      <c r="BD158" s="122">
        <f t="shared" si="255"/>
        <v>0</v>
      </c>
      <c r="BE158" s="124"/>
    </row>
    <row r="159" spans="1:59" s="52" customFormat="1" x14ac:dyDescent="0.25">
      <c r="A159" s="67"/>
      <c r="B159" s="68"/>
      <c r="C159" s="68"/>
      <c r="D159" s="51"/>
      <c r="E159" s="51"/>
      <c r="F159" s="28"/>
      <c r="G159" s="164"/>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112"/>
      <c r="BG159" s="112"/>
    </row>
    <row r="160" spans="1:59" ht="25.5" x14ac:dyDescent="0.25">
      <c r="A160" s="146" t="s">
        <v>284</v>
      </c>
      <c r="B160" s="147" t="s">
        <v>23</v>
      </c>
      <c r="C160" s="147"/>
      <c r="D160" s="148" t="s">
        <v>17</v>
      </c>
      <c r="E160" s="148" t="s">
        <v>598</v>
      </c>
      <c r="F160" s="149"/>
      <c r="G160" s="166"/>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row>
    <row r="161" spans="1:59" ht="178.5" x14ac:dyDescent="0.25">
      <c r="A161" s="64" t="s">
        <v>285</v>
      </c>
      <c r="B161" s="69" t="s">
        <v>23</v>
      </c>
      <c r="C161" s="69">
        <v>1</v>
      </c>
      <c r="D161" s="41" t="s">
        <v>617</v>
      </c>
      <c r="E161" s="41" t="s">
        <v>626</v>
      </c>
      <c r="F161" s="10" t="s">
        <v>6</v>
      </c>
      <c r="G161" s="164">
        <f>CENA!G152</f>
        <v>0</v>
      </c>
      <c r="H161" s="121">
        <f>J161+M161+P161+S161+V161+Y161+AB161+AE161+AH161+AK161+AN161+AQ161+AZ161+AW161+AT161+BC161</f>
        <v>8</v>
      </c>
      <c r="I161" s="121">
        <f>G161*H161</f>
        <v>0</v>
      </c>
      <c r="J161" s="60"/>
      <c r="K161" s="122">
        <f t="shared" ref="K161" si="267">$G161*J161</f>
        <v>0</v>
      </c>
      <c r="L161" s="124"/>
      <c r="M161" s="60"/>
      <c r="N161" s="122">
        <f t="shared" ref="N161" si="268">$G161*M161</f>
        <v>0</v>
      </c>
      <c r="O161" s="124"/>
      <c r="P161" s="60"/>
      <c r="Q161" s="122">
        <f>$G161*P161</f>
        <v>0</v>
      </c>
      <c r="R161" s="124"/>
      <c r="S161" s="60"/>
      <c r="T161" s="122">
        <f>$G161*S161</f>
        <v>0</v>
      </c>
      <c r="U161" s="124"/>
      <c r="V161" s="60"/>
      <c r="W161" s="122">
        <f>$G161*V161</f>
        <v>0</v>
      </c>
      <c r="X161" s="124"/>
      <c r="Y161" s="60"/>
      <c r="Z161" s="122">
        <f>$G161*Y161</f>
        <v>0</v>
      </c>
      <c r="AA161" s="124"/>
      <c r="AB161" s="60"/>
      <c r="AC161" s="122">
        <f>$G161*AB161</f>
        <v>0</v>
      </c>
      <c r="AD161" s="124"/>
      <c r="AE161" s="60">
        <v>8</v>
      </c>
      <c r="AF161" s="122">
        <f>$G161*AE161</f>
        <v>0</v>
      </c>
      <c r="AG161" s="124"/>
      <c r="AH161" s="60"/>
      <c r="AI161" s="122">
        <f>$G161*AH161</f>
        <v>0</v>
      </c>
      <c r="AJ161" s="124"/>
      <c r="AK161" s="60"/>
      <c r="AL161" s="122">
        <f>$G161*AK161</f>
        <v>0</v>
      </c>
      <c r="AM161" s="124"/>
      <c r="AN161" s="60"/>
      <c r="AO161" s="122">
        <f>$G161*AN161</f>
        <v>0</v>
      </c>
      <c r="AP161" s="124"/>
      <c r="AQ161" s="60"/>
      <c r="AR161" s="122">
        <f>$G161*AQ161</f>
        <v>0</v>
      </c>
      <c r="AS161" s="124"/>
      <c r="AT161" s="60"/>
      <c r="AU161" s="122">
        <f>$G161*AT161</f>
        <v>0</v>
      </c>
      <c r="AV161" s="124"/>
      <c r="AW161" s="60"/>
      <c r="AX161" s="122">
        <f>$G161*AW161</f>
        <v>0</v>
      </c>
      <c r="AY161" s="124"/>
      <c r="AZ161" s="60"/>
      <c r="BA161" s="122">
        <f>$G161*AZ161</f>
        <v>0</v>
      </c>
      <c r="BB161" s="124"/>
      <c r="BC161" s="60"/>
      <c r="BD161" s="122">
        <f>$G161*BC161</f>
        <v>0</v>
      </c>
      <c r="BE161" s="124"/>
    </row>
    <row r="162" spans="1:59" s="52" customFormat="1" x14ac:dyDescent="0.25">
      <c r="A162" s="67"/>
      <c r="B162" s="68"/>
      <c r="C162" s="68"/>
      <c r="D162" s="51"/>
      <c r="E162" s="51"/>
      <c r="F162" s="28"/>
      <c r="G162" s="164"/>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112"/>
      <c r="BG162" s="112"/>
    </row>
    <row r="163" spans="1:59" x14ac:dyDescent="0.25">
      <c r="A163" s="146" t="s">
        <v>286</v>
      </c>
      <c r="B163" s="147" t="s">
        <v>46</v>
      </c>
      <c r="C163" s="147"/>
      <c r="D163" s="148" t="s">
        <v>411</v>
      </c>
      <c r="E163" s="148" t="s">
        <v>599</v>
      </c>
      <c r="F163" s="149"/>
      <c r="G163" s="166"/>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row>
    <row r="164" spans="1:59" x14ac:dyDescent="0.25">
      <c r="A164" s="146"/>
      <c r="B164" s="147"/>
      <c r="C164" s="147"/>
      <c r="D164" s="148" t="s">
        <v>47</v>
      </c>
      <c r="E164" s="148" t="s">
        <v>600</v>
      </c>
      <c r="F164" s="149"/>
      <c r="G164" s="166"/>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row>
    <row r="165" spans="1:59" ht="25.5" x14ac:dyDescent="0.25">
      <c r="A165" s="64" t="s">
        <v>287</v>
      </c>
      <c r="B165" s="75" t="s">
        <v>46</v>
      </c>
      <c r="C165" s="75">
        <v>1</v>
      </c>
      <c r="D165" s="36" t="s">
        <v>399</v>
      </c>
      <c r="E165" s="36" t="s">
        <v>627</v>
      </c>
      <c r="F165" s="10" t="s">
        <v>16</v>
      </c>
      <c r="G165" s="164" t="str">
        <f>CENA!G156</f>
        <v>/</v>
      </c>
      <c r="H165" s="121" t="s">
        <v>16</v>
      </c>
      <c r="I165" s="121" t="s">
        <v>16</v>
      </c>
      <c r="J165" s="60" t="s">
        <v>16</v>
      </c>
      <c r="K165" s="122" t="s">
        <v>16</v>
      </c>
      <c r="L165" s="124"/>
      <c r="M165" s="60" t="s">
        <v>16</v>
      </c>
      <c r="N165" s="122" t="s">
        <v>16</v>
      </c>
      <c r="O165" s="124"/>
      <c r="P165" s="60" t="s">
        <v>16</v>
      </c>
      <c r="Q165" s="122" t="s">
        <v>16</v>
      </c>
      <c r="R165" s="124"/>
      <c r="S165" s="60" t="s">
        <v>16</v>
      </c>
      <c r="T165" s="122" t="s">
        <v>16</v>
      </c>
      <c r="U165" s="124"/>
      <c r="V165" s="60" t="s">
        <v>16</v>
      </c>
      <c r="W165" s="122" t="s">
        <v>16</v>
      </c>
      <c r="X165" s="124"/>
      <c r="Y165" s="60" t="s">
        <v>16</v>
      </c>
      <c r="Z165" s="122" t="s">
        <v>16</v>
      </c>
      <c r="AA165" s="124"/>
      <c r="AB165" s="60" t="s">
        <v>16</v>
      </c>
      <c r="AC165" s="122" t="s">
        <v>16</v>
      </c>
      <c r="AD165" s="124"/>
      <c r="AE165" s="60" t="s">
        <v>16</v>
      </c>
      <c r="AF165" s="122" t="s">
        <v>16</v>
      </c>
      <c r="AG165" s="124"/>
      <c r="AH165" s="60" t="s">
        <v>16</v>
      </c>
      <c r="AI165" s="122" t="s">
        <v>16</v>
      </c>
      <c r="AJ165" s="124"/>
      <c r="AK165" s="60" t="s">
        <v>16</v>
      </c>
      <c r="AL165" s="122" t="s">
        <v>16</v>
      </c>
      <c r="AM165" s="124"/>
      <c r="AN165" s="60" t="s">
        <v>16</v>
      </c>
      <c r="AO165" s="122" t="s">
        <v>16</v>
      </c>
      <c r="AP165" s="124"/>
      <c r="AQ165" s="60" t="s">
        <v>16</v>
      </c>
      <c r="AR165" s="122" t="s">
        <v>16</v>
      </c>
      <c r="AS165" s="124"/>
      <c r="AT165" s="60" t="s">
        <v>16</v>
      </c>
      <c r="AU165" s="122" t="s">
        <v>16</v>
      </c>
      <c r="AV165" s="124"/>
      <c r="AW165" s="60" t="s">
        <v>16</v>
      </c>
      <c r="AX165" s="122" t="s">
        <v>16</v>
      </c>
      <c r="AY165" s="124"/>
      <c r="AZ165" s="60" t="s">
        <v>16</v>
      </c>
      <c r="BA165" s="122" t="s">
        <v>16</v>
      </c>
      <c r="BB165" s="124"/>
      <c r="BC165" s="60" t="s">
        <v>16</v>
      </c>
      <c r="BD165" s="122" t="s">
        <v>16</v>
      </c>
      <c r="BE165" s="124"/>
    </row>
    <row r="166" spans="1:59" x14ac:dyDescent="0.25">
      <c r="A166" s="64" t="s">
        <v>288</v>
      </c>
      <c r="B166" s="70"/>
      <c r="C166" s="70" t="s">
        <v>22</v>
      </c>
      <c r="D166" s="34" t="s">
        <v>127</v>
      </c>
      <c r="E166" s="34" t="s">
        <v>127</v>
      </c>
      <c r="F166" s="10" t="s">
        <v>6</v>
      </c>
      <c r="G166" s="164">
        <f>CENA!G157</f>
        <v>0</v>
      </c>
      <c r="H166" s="121">
        <f t="shared" ref="H166:H168" si="269">J166+M166+P166+S166+V166+Y166+AB166+AE166+AH166+AK166+AN166+AQ166+AZ166+AW166+AT166+BC166</f>
        <v>0</v>
      </c>
      <c r="I166" s="121">
        <f t="shared" ref="I166:I168" si="270">G166*H166</f>
        <v>0</v>
      </c>
      <c r="J166" s="60"/>
      <c r="K166" s="122">
        <f t="shared" ref="K166" si="271">$G166*J166</f>
        <v>0</v>
      </c>
      <c r="L166" s="124"/>
      <c r="M166" s="60"/>
      <c r="N166" s="122">
        <f t="shared" ref="N166:N168" si="272">$G166*M166</f>
        <v>0</v>
      </c>
      <c r="O166" s="124"/>
      <c r="P166" s="60"/>
      <c r="Q166" s="122">
        <f>$G166*P166</f>
        <v>0</v>
      </c>
      <c r="R166" s="124"/>
      <c r="S166" s="60"/>
      <c r="T166" s="122">
        <f>$G166*S166</f>
        <v>0</v>
      </c>
      <c r="U166" s="124"/>
      <c r="V166" s="60"/>
      <c r="W166" s="122">
        <f>$G166*V166</f>
        <v>0</v>
      </c>
      <c r="X166" s="124"/>
      <c r="Y166" s="60"/>
      <c r="Z166" s="122">
        <f>$G166*Y166</f>
        <v>0</v>
      </c>
      <c r="AA166" s="124"/>
      <c r="AB166" s="60"/>
      <c r="AC166" s="122">
        <f>$G166*AB166</f>
        <v>0</v>
      </c>
      <c r="AD166" s="124"/>
      <c r="AE166" s="60"/>
      <c r="AF166" s="122">
        <f>$G166*AE166</f>
        <v>0</v>
      </c>
      <c r="AG166" s="124"/>
      <c r="AH166" s="60"/>
      <c r="AI166" s="122">
        <f>$G166*AH166</f>
        <v>0</v>
      </c>
      <c r="AJ166" s="124"/>
      <c r="AK166" s="60"/>
      <c r="AL166" s="122">
        <f>$G166*AK166</f>
        <v>0</v>
      </c>
      <c r="AM166" s="124"/>
      <c r="AN166" s="60"/>
      <c r="AO166" s="122">
        <f>$G166*AN166</f>
        <v>0</v>
      </c>
      <c r="AP166" s="124"/>
      <c r="AQ166" s="60"/>
      <c r="AR166" s="122">
        <f>$G166*AQ166</f>
        <v>0</v>
      </c>
      <c r="AS166" s="124"/>
      <c r="AT166" s="60"/>
      <c r="AU166" s="122">
        <f>$G166*AT166</f>
        <v>0</v>
      </c>
      <c r="AV166" s="124"/>
      <c r="AW166" s="60"/>
      <c r="AX166" s="122">
        <f>$G166*AW166</f>
        <v>0</v>
      </c>
      <c r="AY166" s="124"/>
      <c r="AZ166" s="60"/>
      <c r="BA166" s="122">
        <f>$G166*AZ166</f>
        <v>0</v>
      </c>
      <c r="BB166" s="124"/>
      <c r="BC166" s="60"/>
      <c r="BD166" s="122">
        <f>$G166*BC166</f>
        <v>0</v>
      </c>
      <c r="BE166" s="124"/>
    </row>
    <row r="167" spans="1:59" x14ac:dyDescent="0.25">
      <c r="A167" s="64" t="s">
        <v>289</v>
      </c>
      <c r="B167" s="70"/>
      <c r="C167" s="70" t="s">
        <v>49</v>
      </c>
      <c r="D167" s="34" t="s">
        <v>128</v>
      </c>
      <c r="E167" s="34" t="s">
        <v>128</v>
      </c>
      <c r="F167" s="10" t="s">
        <v>6</v>
      </c>
      <c r="G167" s="164">
        <f>CENA!G158</f>
        <v>0</v>
      </c>
      <c r="H167" s="121">
        <f t="shared" si="269"/>
        <v>0</v>
      </c>
      <c r="I167" s="121">
        <f t="shared" si="270"/>
        <v>0</v>
      </c>
      <c r="J167" s="60"/>
      <c r="K167" s="122">
        <f t="shared" ref="K167" si="273">$G167*J167</f>
        <v>0</v>
      </c>
      <c r="L167" s="124"/>
      <c r="M167" s="60"/>
      <c r="N167" s="122">
        <f t="shared" si="272"/>
        <v>0</v>
      </c>
      <c r="O167" s="124"/>
      <c r="P167" s="60"/>
      <c r="Q167" s="122">
        <f>$G167*P167</f>
        <v>0</v>
      </c>
      <c r="R167" s="124"/>
      <c r="S167" s="60"/>
      <c r="T167" s="122">
        <f>$G167*S167</f>
        <v>0</v>
      </c>
      <c r="U167" s="124"/>
      <c r="V167" s="60"/>
      <c r="W167" s="122">
        <f>$G167*V167</f>
        <v>0</v>
      </c>
      <c r="X167" s="124"/>
      <c r="Y167" s="60"/>
      <c r="Z167" s="122">
        <f>$G167*Y167</f>
        <v>0</v>
      </c>
      <c r="AA167" s="124"/>
      <c r="AB167" s="60"/>
      <c r="AC167" s="122">
        <f>$G167*AB167</f>
        <v>0</v>
      </c>
      <c r="AD167" s="124"/>
      <c r="AE167" s="60"/>
      <c r="AF167" s="122">
        <f>$G167*AE167</f>
        <v>0</v>
      </c>
      <c r="AG167" s="124"/>
      <c r="AH167" s="60"/>
      <c r="AI167" s="122">
        <f>$G167*AH167</f>
        <v>0</v>
      </c>
      <c r="AJ167" s="124"/>
      <c r="AK167" s="60"/>
      <c r="AL167" s="122">
        <f>$G167*AK167</f>
        <v>0</v>
      </c>
      <c r="AM167" s="124"/>
      <c r="AN167" s="60"/>
      <c r="AO167" s="122">
        <f>$G167*AN167</f>
        <v>0</v>
      </c>
      <c r="AP167" s="124"/>
      <c r="AQ167" s="60"/>
      <c r="AR167" s="122">
        <f>$G167*AQ167</f>
        <v>0</v>
      </c>
      <c r="AS167" s="124"/>
      <c r="AT167" s="60"/>
      <c r="AU167" s="122">
        <f>$G167*AT167</f>
        <v>0</v>
      </c>
      <c r="AV167" s="124"/>
      <c r="AW167" s="60"/>
      <c r="AX167" s="122">
        <f>$G167*AW167</f>
        <v>0</v>
      </c>
      <c r="AY167" s="124"/>
      <c r="AZ167" s="60"/>
      <c r="BA167" s="122">
        <f>$G167*AZ167</f>
        <v>0</v>
      </c>
      <c r="BB167" s="124"/>
      <c r="BC167" s="60"/>
      <c r="BD167" s="122">
        <f>$G167*BC167</f>
        <v>0</v>
      </c>
      <c r="BE167" s="124"/>
    </row>
    <row r="168" spans="1:59" x14ac:dyDescent="0.25">
      <c r="A168" s="64" t="s">
        <v>290</v>
      </c>
      <c r="B168" s="70"/>
      <c r="C168" s="70" t="s">
        <v>50</v>
      </c>
      <c r="D168" s="34" t="s">
        <v>129</v>
      </c>
      <c r="E168" s="34" t="s">
        <v>129</v>
      </c>
      <c r="F168" s="10" t="s">
        <v>6</v>
      </c>
      <c r="G168" s="164">
        <f>CENA!G159</f>
        <v>0</v>
      </c>
      <c r="H168" s="121">
        <f t="shared" si="269"/>
        <v>0</v>
      </c>
      <c r="I168" s="121">
        <f t="shared" si="270"/>
        <v>0</v>
      </c>
      <c r="J168" s="60"/>
      <c r="K168" s="122">
        <f t="shared" ref="K168" si="274">$G168*J168</f>
        <v>0</v>
      </c>
      <c r="L168" s="124"/>
      <c r="M168" s="60"/>
      <c r="N168" s="122">
        <f t="shared" si="272"/>
        <v>0</v>
      </c>
      <c r="O168" s="124"/>
      <c r="P168" s="60"/>
      <c r="Q168" s="122">
        <f>$G168*P168</f>
        <v>0</v>
      </c>
      <c r="R168" s="124"/>
      <c r="S168" s="60"/>
      <c r="T168" s="122">
        <f>$G168*S168</f>
        <v>0</v>
      </c>
      <c r="U168" s="124"/>
      <c r="V168" s="60"/>
      <c r="W168" s="122">
        <f>$G168*V168</f>
        <v>0</v>
      </c>
      <c r="X168" s="124"/>
      <c r="Y168" s="60"/>
      <c r="Z168" s="122">
        <f>$G168*Y168</f>
        <v>0</v>
      </c>
      <c r="AA168" s="124"/>
      <c r="AB168" s="60"/>
      <c r="AC168" s="122">
        <f>$G168*AB168</f>
        <v>0</v>
      </c>
      <c r="AD168" s="124"/>
      <c r="AE168" s="60"/>
      <c r="AF168" s="122">
        <f>$G168*AE168</f>
        <v>0</v>
      </c>
      <c r="AG168" s="124"/>
      <c r="AH168" s="60"/>
      <c r="AI168" s="122">
        <f>$G168*AH168</f>
        <v>0</v>
      </c>
      <c r="AJ168" s="124"/>
      <c r="AK168" s="60"/>
      <c r="AL168" s="122">
        <f>$G168*AK168</f>
        <v>0</v>
      </c>
      <c r="AM168" s="124"/>
      <c r="AN168" s="60"/>
      <c r="AO168" s="122">
        <f>$G168*AN168</f>
        <v>0</v>
      </c>
      <c r="AP168" s="124"/>
      <c r="AQ168" s="60"/>
      <c r="AR168" s="122">
        <f>$G168*AQ168</f>
        <v>0</v>
      </c>
      <c r="AS168" s="124"/>
      <c r="AT168" s="60"/>
      <c r="AU168" s="122">
        <f>$G168*AT168</f>
        <v>0</v>
      </c>
      <c r="AV168" s="124"/>
      <c r="AW168" s="60"/>
      <c r="AX168" s="122">
        <f>$G168*AW168</f>
        <v>0</v>
      </c>
      <c r="AY168" s="124"/>
      <c r="AZ168" s="60"/>
      <c r="BA168" s="122">
        <f>$G168*AZ168</f>
        <v>0</v>
      </c>
      <c r="BB168" s="124"/>
      <c r="BC168" s="60"/>
      <c r="BD168" s="122">
        <f>$G168*BC168</f>
        <v>0</v>
      </c>
      <c r="BE168" s="124"/>
    </row>
    <row r="169" spans="1:59" ht="38.25" x14ac:dyDescent="0.25">
      <c r="A169" s="64" t="s">
        <v>291</v>
      </c>
      <c r="B169" s="75" t="s">
        <v>46</v>
      </c>
      <c r="C169" s="75">
        <v>2</v>
      </c>
      <c r="D169" s="34" t="s">
        <v>400</v>
      </c>
      <c r="E169" s="34" t="s">
        <v>628</v>
      </c>
      <c r="F169" s="10" t="s">
        <v>16</v>
      </c>
      <c r="G169" s="164" t="str">
        <f>CENA!G160</f>
        <v>/</v>
      </c>
      <c r="H169" s="121" t="s">
        <v>16</v>
      </c>
      <c r="I169" s="121" t="s">
        <v>16</v>
      </c>
      <c r="J169" s="60" t="s">
        <v>16</v>
      </c>
      <c r="K169" s="122" t="s">
        <v>16</v>
      </c>
      <c r="L169" s="124"/>
      <c r="M169" s="60" t="s">
        <v>16</v>
      </c>
      <c r="N169" s="122" t="s">
        <v>16</v>
      </c>
      <c r="O169" s="124"/>
      <c r="P169" s="60" t="s">
        <v>16</v>
      </c>
      <c r="Q169" s="122" t="s">
        <v>16</v>
      </c>
      <c r="R169" s="124"/>
      <c r="S169" s="60" t="s">
        <v>16</v>
      </c>
      <c r="T169" s="122" t="s">
        <v>16</v>
      </c>
      <c r="U169" s="124"/>
      <c r="V169" s="60" t="s">
        <v>16</v>
      </c>
      <c r="W169" s="122" t="s">
        <v>16</v>
      </c>
      <c r="X169" s="124"/>
      <c r="Y169" s="60" t="s">
        <v>16</v>
      </c>
      <c r="Z169" s="122" t="s">
        <v>16</v>
      </c>
      <c r="AA169" s="124"/>
      <c r="AB169" s="60" t="s">
        <v>16</v>
      </c>
      <c r="AC169" s="122" t="s">
        <v>16</v>
      </c>
      <c r="AD169" s="124"/>
      <c r="AE169" s="60" t="s">
        <v>16</v>
      </c>
      <c r="AF169" s="122" t="s">
        <v>16</v>
      </c>
      <c r="AG169" s="124"/>
      <c r="AH169" s="60" t="s">
        <v>16</v>
      </c>
      <c r="AI169" s="122" t="s">
        <v>16</v>
      </c>
      <c r="AJ169" s="124"/>
      <c r="AK169" s="60" t="s">
        <v>16</v>
      </c>
      <c r="AL169" s="122" t="s">
        <v>16</v>
      </c>
      <c r="AM169" s="124"/>
      <c r="AN169" s="60" t="s">
        <v>16</v>
      </c>
      <c r="AO169" s="122" t="s">
        <v>16</v>
      </c>
      <c r="AP169" s="124"/>
      <c r="AQ169" s="60" t="s">
        <v>16</v>
      </c>
      <c r="AR169" s="122" t="s">
        <v>16</v>
      </c>
      <c r="AS169" s="124"/>
      <c r="AT169" s="60" t="s">
        <v>16</v>
      </c>
      <c r="AU169" s="122" t="s">
        <v>16</v>
      </c>
      <c r="AV169" s="124"/>
      <c r="AW169" s="60" t="s">
        <v>16</v>
      </c>
      <c r="AX169" s="122" t="s">
        <v>16</v>
      </c>
      <c r="AY169" s="124"/>
      <c r="AZ169" s="60" t="s">
        <v>16</v>
      </c>
      <c r="BA169" s="122" t="s">
        <v>16</v>
      </c>
      <c r="BB169" s="124"/>
      <c r="BC169" s="60" t="s">
        <v>16</v>
      </c>
      <c r="BD169" s="122" t="s">
        <v>16</v>
      </c>
      <c r="BE169" s="124"/>
    </row>
    <row r="170" spans="1:59" x14ac:dyDescent="0.25">
      <c r="A170" s="64" t="s">
        <v>292</v>
      </c>
      <c r="B170" s="70"/>
      <c r="C170" s="70" t="s">
        <v>49</v>
      </c>
      <c r="D170" s="34" t="s">
        <v>130</v>
      </c>
      <c r="E170" s="34" t="s">
        <v>130</v>
      </c>
      <c r="F170" s="14" t="s">
        <v>6</v>
      </c>
      <c r="G170" s="164">
        <f>CENA!G161</f>
        <v>0</v>
      </c>
      <c r="H170" s="121">
        <f t="shared" ref="H170:H172" si="275">J170+M170+P170+S170+V170+Y170+AB170+AE170+AH170+AK170+AN170+AQ170+AZ170+AW170+AT170+BC170</f>
        <v>300</v>
      </c>
      <c r="I170" s="121">
        <f t="shared" ref="I170:I172" si="276">G170*H170</f>
        <v>0</v>
      </c>
      <c r="J170" s="60"/>
      <c r="K170" s="122">
        <f t="shared" ref="K170" si="277">$G170*J170</f>
        <v>0</v>
      </c>
      <c r="L170" s="124"/>
      <c r="M170" s="60"/>
      <c r="N170" s="122">
        <f t="shared" ref="N170:N172" si="278">$G170*M170</f>
        <v>0</v>
      </c>
      <c r="O170" s="124"/>
      <c r="P170" s="60"/>
      <c r="Q170" s="122">
        <f>$G170*P170</f>
        <v>0</v>
      </c>
      <c r="R170" s="124"/>
      <c r="S170" s="60">
        <v>30</v>
      </c>
      <c r="T170" s="122">
        <f>$G170*S170</f>
        <v>0</v>
      </c>
      <c r="U170" s="124"/>
      <c r="V170" s="60"/>
      <c r="W170" s="122">
        <f>$G170*V170</f>
        <v>0</v>
      </c>
      <c r="X170" s="124"/>
      <c r="Y170" s="60">
        <v>30</v>
      </c>
      <c r="Z170" s="122">
        <f>$G170*Y170</f>
        <v>0</v>
      </c>
      <c r="AA170" s="124"/>
      <c r="AB170" s="60">
        <v>30</v>
      </c>
      <c r="AC170" s="122">
        <f>$G170*AB170</f>
        <v>0</v>
      </c>
      <c r="AD170" s="124"/>
      <c r="AE170" s="60">
        <v>30</v>
      </c>
      <c r="AF170" s="122">
        <f>$G170*AE170</f>
        <v>0</v>
      </c>
      <c r="AG170" s="124"/>
      <c r="AH170" s="60">
        <v>30</v>
      </c>
      <c r="AI170" s="122">
        <f>$G170*AH170</f>
        <v>0</v>
      </c>
      <c r="AJ170" s="124"/>
      <c r="AK170" s="60">
        <v>30</v>
      </c>
      <c r="AL170" s="122">
        <f>$G170*AK170</f>
        <v>0</v>
      </c>
      <c r="AM170" s="124"/>
      <c r="AN170" s="60">
        <v>30</v>
      </c>
      <c r="AO170" s="122">
        <f>$G170*AN170</f>
        <v>0</v>
      </c>
      <c r="AP170" s="124"/>
      <c r="AQ170" s="60">
        <v>30</v>
      </c>
      <c r="AR170" s="122">
        <f>$G170*AQ170</f>
        <v>0</v>
      </c>
      <c r="AS170" s="124"/>
      <c r="AT170" s="60">
        <v>30</v>
      </c>
      <c r="AU170" s="122">
        <f>$G170*AT170</f>
        <v>0</v>
      </c>
      <c r="AV170" s="124"/>
      <c r="AW170" s="60">
        <v>30</v>
      </c>
      <c r="AX170" s="122">
        <f>$G170*AW170</f>
        <v>0</v>
      </c>
      <c r="AY170" s="124"/>
      <c r="AZ170" s="60"/>
      <c r="BA170" s="122">
        <f>$G170*AZ170</f>
        <v>0</v>
      </c>
      <c r="BB170" s="124"/>
      <c r="BC170" s="60"/>
      <c r="BD170" s="122">
        <f>$G170*BC170</f>
        <v>0</v>
      </c>
      <c r="BE170" s="124"/>
    </row>
    <row r="171" spans="1:59" x14ac:dyDescent="0.25">
      <c r="A171" s="64" t="s">
        <v>293</v>
      </c>
      <c r="B171" s="70"/>
      <c r="C171" s="70" t="s">
        <v>50</v>
      </c>
      <c r="D171" s="34" t="s">
        <v>131</v>
      </c>
      <c r="E171" s="34" t="s">
        <v>131</v>
      </c>
      <c r="F171" s="14" t="s">
        <v>6</v>
      </c>
      <c r="G171" s="164">
        <f>CENA!G162</f>
        <v>0</v>
      </c>
      <c r="H171" s="121">
        <f t="shared" si="275"/>
        <v>0</v>
      </c>
      <c r="I171" s="121">
        <f t="shared" si="276"/>
        <v>0</v>
      </c>
      <c r="J171" s="60"/>
      <c r="K171" s="122">
        <f t="shared" ref="K171" si="279">$G171*J171</f>
        <v>0</v>
      </c>
      <c r="L171" s="124"/>
      <c r="M171" s="60"/>
      <c r="N171" s="122">
        <f t="shared" si="278"/>
        <v>0</v>
      </c>
      <c r="O171" s="124"/>
      <c r="P171" s="60"/>
      <c r="Q171" s="122">
        <f>$G171*P171</f>
        <v>0</v>
      </c>
      <c r="R171" s="124"/>
      <c r="S171" s="60"/>
      <c r="T171" s="122">
        <f>$G171*S171</f>
        <v>0</v>
      </c>
      <c r="U171" s="124"/>
      <c r="V171" s="60"/>
      <c r="W171" s="122">
        <f>$G171*V171</f>
        <v>0</v>
      </c>
      <c r="X171" s="124"/>
      <c r="Y171" s="60"/>
      <c r="Z171" s="122">
        <f>$G171*Y171</f>
        <v>0</v>
      </c>
      <c r="AA171" s="124"/>
      <c r="AB171" s="60"/>
      <c r="AC171" s="122">
        <f>$G171*AB171</f>
        <v>0</v>
      </c>
      <c r="AD171" s="124"/>
      <c r="AE171" s="60"/>
      <c r="AF171" s="122">
        <f>$G171*AE171</f>
        <v>0</v>
      </c>
      <c r="AG171" s="124"/>
      <c r="AH171" s="60"/>
      <c r="AI171" s="122">
        <f>$G171*AH171</f>
        <v>0</v>
      </c>
      <c r="AJ171" s="124"/>
      <c r="AK171" s="60"/>
      <c r="AL171" s="122">
        <f>$G171*AK171</f>
        <v>0</v>
      </c>
      <c r="AM171" s="124"/>
      <c r="AN171" s="60"/>
      <c r="AO171" s="122">
        <f>$G171*AN171</f>
        <v>0</v>
      </c>
      <c r="AP171" s="124"/>
      <c r="AQ171" s="60"/>
      <c r="AR171" s="122">
        <f>$G171*AQ171</f>
        <v>0</v>
      </c>
      <c r="AS171" s="124"/>
      <c r="AT171" s="60"/>
      <c r="AU171" s="122">
        <f>$G171*AT171</f>
        <v>0</v>
      </c>
      <c r="AV171" s="124"/>
      <c r="AW171" s="60"/>
      <c r="AX171" s="122">
        <f>$G171*AW171</f>
        <v>0</v>
      </c>
      <c r="AY171" s="124"/>
      <c r="AZ171" s="60"/>
      <c r="BA171" s="122">
        <f>$G171*AZ171</f>
        <v>0</v>
      </c>
      <c r="BB171" s="124"/>
      <c r="BC171" s="60"/>
      <c r="BD171" s="122">
        <f>$G171*BC171</f>
        <v>0</v>
      </c>
      <c r="BE171" s="124"/>
    </row>
    <row r="172" spans="1:59" x14ac:dyDescent="0.25">
      <c r="A172" s="64" t="s">
        <v>294</v>
      </c>
      <c r="B172" s="70"/>
      <c r="C172" s="70" t="s">
        <v>23</v>
      </c>
      <c r="D172" s="34" t="s">
        <v>132</v>
      </c>
      <c r="E172" s="34" t="s">
        <v>132</v>
      </c>
      <c r="F172" s="14" t="s">
        <v>6</v>
      </c>
      <c r="G172" s="164">
        <f>CENA!G163</f>
        <v>0</v>
      </c>
      <c r="H172" s="121">
        <f t="shared" si="275"/>
        <v>0</v>
      </c>
      <c r="I172" s="121">
        <f t="shared" si="276"/>
        <v>0</v>
      </c>
      <c r="J172" s="60"/>
      <c r="K172" s="122">
        <f t="shared" ref="K172" si="280">$G172*J172</f>
        <v>0</v>
      </c>
      <c r="L172" s="124"/>
      <c r="M172" s="60"/>
      <c r="N172" s="122">
        <f t="shared" si="278"/>
        <v>0</v>
      </c>
      <c r="O172" s="124"/>
      <c r="P172" s="60"/>
      <c r="Q172" s="122">
        <f>$G172*P172</f>
        <v>0</v>
      </c>
      <c r="R172" s="124"/>
      <c r="S172" s="60"/>
      <c r="T172" s="122">
        <f>$G172*S172</f>
        <v>0</v>
      </c>
      <c r="U172" s="124"/>
      <c r="V172" s="60"/>
      <c r="W172" s="122">
        <f>$G172*V172</f>
        <v>0</v>
      </c>
      <c r="X172" s="124"/>
      <c r="Y172" s="60"/>
      <c r="Z172" s="122">
        <f>$G172*Y172</f>
        <v>0</v>
      </c>
      <c r="AA172" s="124"/>
      <c r="AB172" s="60"/>
      <c r="AC172" s="122">
        <f>$G172*AB172</f>
        <v>0</v>
      </c>
      <c r="AD172" s="124"/>
      <c r="AE172" s="60"/>
      <c r="AF172" s="122">
        <f>$G172*AE172</f>
        <v>0</v>
      </c>
      <c r="AG172" s="124"/>
      <c r="AH172" s="60"/>
      <c r="AI172" s="122">
        <f>$G172*AH172</f>
        <v>0</v>
      </c>
      <c r="AJ172" s="124"/>
      <c r="AK172" s="60"/>
      <c r="AL172" s="122">
        <f>$G172*AK172</f>
        <v>0</v>
      </c>
      <c r="AM172" s="124"/>
      <c r="AN172" s="60"/>
      <c r="AO172" s="122">
        <f>$G172*AN172</f>
        <v>0</v>
      </c>
      <c r="AP172" s="124"/>
      <c r="AQ172" s="60"/>
      <c r="AR172" s="122">
        <f>$G172*AQ172</f>
        <v>0</v>
      </c>
      <c r="AS172" s="124"/>
      <c r="AT172" s="60"/>
      <c r="AU172" s="122">
        <f>$G172*AT172</f>
        <v>0</v>
      </c>
      <c r="AV172" s="124"/>
      <c r="AW172" s="60"/>
      <c r="AX172" s="122">
        <f>$G172*AW172</f>
        <v>0</v>
      </c>
      <c r="AY172" s="124"/>
      <c r="AZ172" s="60"/>
      <c r="BA172" s="122">
        <f>$G172*AZ172</f>
        <v>0</v>
      </c>
      <c r="BB172" s="124"/>
      <c r="BC172" s="60"/>
      <c r="BD172" s="122">
        <f>$G172*BC172</f>
        <v>0</v>
      </c>
      <c r="BE172" s="124"/>
    </row>
    <row r="173" spans="1:59" ht="38.25" x14ac:dyDescent="0.25">
      <c r="A173" s="64" t="s">
        <v>295</v>
      </c>
      <c r="B173" s="75" t="s">
        <v>46</v>
      </c>
      <c r="C173" s="75">
        <v>3</v>
      </c>
      <c r="D173" s="34" t="s">
        <v>446</v>
      </c>
      <c r="E173" s="34" t="s">
        <v>629</v>
      </c>
      <c r="F173" s="10" t="s">
        <v>16</v>
      </c>
      <c r="G173" s="164" t="str">
        <f>CENA!G164</f>
        <v>/</v>
      </c>
      <c r="H173" s="121" t="s">
        <v>16</v>
      </c>
      <c r="I173" s="121" t="s">
        <v>16</v>
      </c>
      <c r="J173" s="60" t="s">
        <v>16</v>
      </c>
      <c r="K173" s="122" t="s">
        <v>16</v>
      </c>
      <c r="L173" s="124"/>
      <c r="M173" s="60" t="s">
        <v>16</v>
      </c>
      <c r="N173" s="122" t="s">
        <v>16</v>
      </c>
      <c r="O173" s="124"/>
      <c r="P173" s="60" t="s">
        <v>16</v>
      </c>
      <c r="Q173" s="122" t="s">
        <v>16</v>
      </c>
      <c r="R173" s="124"/>
      <c r="S173" s="60" t="s">
        <v>16</v>
      </c>
      <c r="T173" s="122" t="s">
        <v>16</v>
      </c>
      <c r="U173" s="124"/>
      <c r="V173" s="60" t="s">
        <v>16</v>
      </c>
      <c r="W173" s="122" t="s">
        <v>16</v>
      </c>
      <c r="X173" s="124"/>
      <c r="Y173" s="60" t="s">
        <v>16</v>
      </c>
      <c r="Z173" s="122" t="s">
        <v>16</v>
      </c>
      <c r="AA173" s="124"/>
      <c r="AB173" s="60" t="s">
        <v>16</v>
      </c>
      <c r="AC173" s="122" t="s">
        <v>16</v>
      </c>
      <c r="AD173" s="124"/>
      <c r="AE173" s="60" t="s">
        <v>16</v>
      </c>
      <c r="AF173" s="122" t="s">
        <v>16</v>
      </c>
      <c r="AG173" s="124"/>
      <c r="AH173" s="60" t="s">
        <v>16</v>
      </c>
      <c r="AI173" s="122" t="s">
        <v>16</v>
      </c>
      <c r="AJ173" s="124"/>
      <c r="AK173" s="60" t="s">
        <v>16</v>
      </c>
      <c r="AL173" s="122" t="s">
        <v>16</v>
      </c>
      <c r="AM173" s="124"/>
      <c r="AN173" s="60" t="s">
        <v>16</v>
      </c>
      <c r="AO173" s="122" t="s">
        <v>16</v>
      </c>
      <c r="AP173" s="124"/>
      <c r="AQ173" s="60" t="s">
        <v>16</v>
      </c>
      <c r="AR173" s="122" t="s">
        <v>16</v>
      </c>
      <c r="AS173" s="124"/>
      <c r="AT173" s="60" t="s">
        <v>16</v>
      </c>
      <c r="AU173" s="122" t="s">
        <v>16</v>
      </c>
      <c r="AV173" s="124"/>
      <c r="AW173" s="60" t="s">
        <v>16</v>
      </c>
      <c r="AX173" s="122" t="s">
        <v>16</v>
      </c>
      <c r="AY173" s="124"/>
      <c r="AZ173" s="60" t="s">
        <v>16</v>
      </c>
      <c r="BA173" s="122" t="s">
        <v>16</v>
      </c>
      <c r="BB173" s="124"/>
      <c r="BC173" s="60" t="s">
        <v>16</v>
      </c>
      <c r="BD173" s="122" t="s">
        <v>16</v>
      </c>
      <c r="BE173" s="124"/>
    </row>
    <row r="174" spans="1:59" x14ac:dyDescent="0.25">
      <c r="A174" s="64" t="s">
        <v>296</v>
      </c>
      <c r="B174" s="70"/>
      <c r="C174" s="70" t="s">
        <v>22</v>
      </c>
      <c r="D174" s="34" t="s">
        <v>133</v>
      </c>
      <c r="E174" s="34" t="s">
        <v>630</v>
      </c>
      <c r="F174" s="10" t="s">
        <v>477</v>
      </c>
      <c r="G174" s="164">
        <f>CENA!G165</f>
        <v>0</v>
      </c>
      <c r="H174" s="121">
        <f t="shared" ref="H174:H176" si="281">J174+M174+P174+S174+V174+Y174+AB174+AE174+AH174+AK174+AN174+AQ174+AZ174+AW174+AT174+BC174</f>
        <v>0</v>
      </c>
      <c r="I174" s="121">
        <f t="shared" ref="I174:I176" si="282">G174*H174</f>
        <v>0</v>
      </c>
      <c r="J174" s="60"/>
      <c r="K174" s="122">
        <f t="shared" ref="K174" si="283">$G174*J174</f>
        <v>0</v>
      </c>
      <c r="L174" s="124"/>
      <c r="M174" s="60"/>
      <c r="N174" s="122">
        <f t="shared" ref="N174:N176" si="284">$G174*M174</f>
        <v>0</v>
      </c>
      <c r="O174" s="124"/>
      <c r="P174" s="60"/>
      <c r="Q174" s="122">
        <f>$G174*P174</f>
        <v>0</v>
      </c>
      <c r="R174" s="124"/>
      <c r="S174" s="60"/>
      <c r="T174" s="122">
        <f>$G174*S174</f>
        <v>0</v>
      </c>
      <c r="U174" s="124"/>
      <c r="V174" s="60"/>
      <c r="W174" s="122">
        <f>$G174*V174</f>
        <v>0</v>
      </c>
      <c r="X174" s="124"/>
      <c r="Y174" s="60"/>
      <c r="Z174" s="122">
        <f>$G174*Y174</f>
        <v>0</v>
      </c>
      <c r="AA174" s="124"/>
      <c r="AB174" s="60"/>
      <c r="AC174" s="122">
        <f>$G174*AB174</f>
        <v>0</v>
      </c>
      <c r="AD174" s="124"/>
      <c r="AE174" s="60"/>
      <c r="AF174" s="122">
        <f>$G174*AE174</f>
        <v>0</v>
      </c>
      <c r="AG174" s="124"/>
      <c r="AH174" s="60"/>
      <c r="AI174" s="122">
        <f>$G174*AH174</f>
        <v>0</v>
      </c>
      <c r="AJ174" s="124"/>
      <c r="AK174" s="60"/>
      <c r="AL174" s="122">
        <f>$G174*AK174</f>
        <v>0</v>
      </c>
      <c r="AM174" s="124"/>
      <c r="AN174" s="60"/>
      <c r="AO174" s="122">
        <f>$G174*AN174</f>
        <v>0</v>
      </c>
      <c r="AP174" s="124"/>
      <c r="AQ174" s="60"/>
      <c r="AR174" s="122">
        <f>$G174*AQ174</f>
        <v>0</v>
      </c>
      <c r="AS174" s="124"/>
      <c r="AT174" s="60"/>
      <c r="AU174" s="122">
        <f>$G174*AT174</f>
        <v>0</v>
      </c>
      <c r="AV174" s="124"/>
      <c r="AW174" s="60"/>
      <c r="AX174" s="122">
        <f>$G174*AW174</f>
        <v>0</v>
      </c>
      <c r="AY174" s="124"/>
      <c r="AZ174" s="60"/>
      <c r="BA174" s="122">
        <f>$G174*AZ174</f>
        <v>0</v>
      </c>
      <c r="BB174" s="124"/>
      <c r="BC174" s="60"/>
      <c r="BD174" s="122">
        <f>$G174*BC174</f>
        <v>0</v>
      </c>
      <c r="BE174" s="124"/>
    </row>
    <row r="175" spans="1:59" x14ac:dyDescent="0.25">
      <c r="A175" s="64" t="s">
        <v>297</v>
      </c>
      <c r="B175" s="70"/>
      <c r="C175" s="70" t="s">
        <v>49</v>
      </c>
      <c r="D175" s="34" t="s">
        <v>134</v>
      </c>
      <c r="E175" s="34" t="s">
        <v>631</v>
      </c>
      <c r="F175" s="10" t="s">
        <v>477</v>
      </c>
      <c r="G175" s="164">
        <f>CENA!G166</f>
        <v>0</v>
      </c>
      <c r="H175" s="121">
        <f t="shared" si="281"/>
        <v>0</v>
      </c>
      <c r="I175" s="121">
        <f t="shared" si="282"/>
        <v>0</v>
      </c>
      <c r="J175" s="60"/>
      <c r="K175" s="122">
        <f t="shared" ref="K175" si="285">$G175*J175</f>
        <v>0</v>
      </c>
      <c r="L175" s="124"/>
      <c r="M175" s="60"/>
      <c r="N175" s="122">
        <f t="shared" si="284"/>
        <v>0</v>
      </c>
      <c r="O175" s="124"/>
      <c r="P175" s="60"/>
      <c r="Q175" s="122">
        <f>$G175*P175</f>
        <v>0</v>
      </c>
      <c r="R175" s="124"/>
      <c r="S175" s="60"/>
      <c r="T175" s="122">
        <f>$G175*S175</f>
        <v>0</v>
      </c>
      <c r="U175" s="124"/>
      <c r="V175" s="60"/>
      <c r="W175" s="122">
        <f>$G175*V175</f>
        <v>0</v>
      </c>
      <c r="X175" s="124"/>
      <c r="Y175" s="60"/>
      <c r="Z175" s="122">
        <f>$G175*Y175</f>
        <v>0</v>
      </c>
      <c r="AA175" s="124"/>
      <c r="AB175" s="60"/>
      <c r="AC175" s="122">
        <f>$G175*AB175</f>
        <v>0</v>
      </c>
      <c r="AD175" s="124"/>
      <c r="AE175" s="60"/>
      <c r="AF175" s="122">
        <f>$G175*AE175</f>
        <v>0</v>
      </c>
      <c r="AG175" s="124"/>
      <c r="AH175" s="60"/>
      <c r="AI175" s="122">
        <f>$G175*AH175</f>
        <v>0</v>
      </c>
      <c r="AJ175" s="124"/>
      <c r="AK175" s="60"/>
      <c r="AL175" s="122">
        <f>$G175*AK175</f>
        <v>0</v>
      </c>
      <c r="AM175" s="124"/>
      <c r="AN175" s="60"/>
      <c r="AO175" s="122">
        <f>$G175*AN175</f>
        <v>0</v>
      </c>
      <c r="AP175" s="124"/>
      <c r="AQ175" s="60"/>
      <c r="AR175" s="122">
        <f>$G175*AQ175</f>
        <v>0</v>
      </c>
      <c r="AS175" s="124"/>
      <c r="AT175" s="60"/>
      <c r="AU175" s="122">
        <f>$G175*AT175</f>
        <v>0</v>
      </c>
      <c r="AV175" s="124"/>
      <c r="AW175" s="60"/>
      <c r="AX175" s="122">
        <f>$G175*AW175</f>
        <v>0</v>
      </c>
      <c r="AY175" s="124"/>
      <c r="AZ175" s="60"/>
      <c r="BA175" s="122">
        <f>$G175*AZ175</f>
        <v>0</v>
      </c>
      <c r="BB175" s="124"/>
      <c r="BC175" s="60"/>
      <c r="BD175" s="122">
        <f>$G175*BC175</f>
        <v>0</v>
      </c>
      <c r="BE175" s="124"/>
    </row>
    <row r="176" spans="1:59" x14ac:dyDescent="0.25">
      <c r="A176" s="64" t="s">
        <v>298</v>
      </c>
      <c r="B176" s="70"/>
      <c r="C176" s="70" t="s">
        <v>50</v>
      </c>
      <c r="D176" s="34" t="s">
        <v>135</v>
      </c>
      <c r="E176" s="34" t="s">
        <v>632</v>
      </c>
      <c r="F176" s="10" t="s">
        <v>477</v>
      </c>
      <c r="G176" s="164">
        <f>CENA!G167</f>
        <v>0</v>
      </c>
      <c r="H176" s="121">
        <f t="shared" si="281"/>
        <v>0</v>
      </c>
      <c r="I176" s="121">
        <f t="shared" si="282"/>
        <v>0</v>
      </c>
      <c r="J176" s="60"/>
      <c r="K176" s="122">
        <f t="shared" ref="K176" si="286">$G176*J176</f>
        <v>0</v>
      </c>
      <c r="L176" s="124"/>
      <c r="M176" s="60"/>
      <c r="N176" s="122">
        <f t="shared" si="284"/>
        <v>0</v>
      </c>
      <c r="O176" s="124"/>
      <c r="P176" s="60"/>
      <c r="Q176" s="122">
        <f>$G176*P176</f>
        <v>0</v>
      </c>
      <c r="R176" s="124"/>
      <c r="S176" s="60"/>
      <c r="T176" s="122">
        <f>$G176*S176</f>
        <v>0</v>
      </c>
      <c r="U176" s="124"/>
      <c r="V176" s="60"/>
      <c r="W176" s="122">
        <f>$G176*V176</f>
        <v>0</v>
      </c>
      <c r="X176" s="124"/>
      <c r="Y176" s="60"/>
      <c r="Z176" s="122">
        <f>$G176*Y176</f>
        <v>0</v>
      </c>
      <c r="AA176" s="124"/>
      <c r="AB176" s="60"/>
      <c r="AC176" s="122">
        <f>$G176*AB176</f>
        <v>0</v>
      </c>
      <c r="AD176" s="124"/>
      <c r="AE176" s="60"/>
      <c r="AF176" s="122">
        <f>$G176*AE176</f>
        <v>0</v>
      </c>
      <c r="AG176" s="124"/>
      <c r="AH176" s="60"/>
      <c r="AI176" s="122">
        <f>$G176*AH176</f>
        <v>0</v>
      </c>
      <c r="AJ176" s="124"/>
      <c r="AK176" s="60"/>
      <c r="AL176" s="122">
        <f>$G176*AK176</f>
        <v>0</v>
      </c>
      <c r="AM176" s="124"/>
      <c r="AN176" s="60"/>
      <c r="AO176" s="122">
        <f>$G176*AN176</f>
        <v>0</v>
      </c>
      <c r="AP176" s="124"/>
      <c r="AQ176" s="60"/>
      <c r="AR176" s="122">
        <f>$G176*AQ176</f>
        <v>0</v>
      </c>
      <c r="AS176" s="124"/>
      <c r="AT176" s="60"/>
      <c r="AU176" s="122">
        <f>$G176*AT176</f>
        <v>0</v>
      </c>
      <c r="AV176" s="124"/>
      <c r="AW176" s="60"/>
      <c r="AX176" s="122">
        <f>$G176*AW176</f>
        <v>0</v>
      </c>
      <c r="AY176" s="124"/>
      <c r="AZ176" s="60"/>
      <c r="BA176" s="122">
        <f>$G176*AZ176</f>
        <v>0</v>
      </c>
      <c r="BB176" s="124"/>
      <c r="BC176" s="60"/>
      <c r="BD176" s="122">
        <f>$G176*BC176</f>
        <v>0</v>
      </c>
      <c r="BE176" s="124"/>
    </row>
    <row r="177" spans="1:57" x14ac:dyDescent="0.25">
      <c r="A177" s="64" t="s">
        <v>299</v>
      </c>
      <c r="B177" s="75" t="s">
        <v>46</v>
      </c>
      <c r="C177" s="75">
        <v>4</v>
      </c>
      <c r="D177" s="36" t="s">
        <v>142</v>
      </c>
      <c r="E177" s="36" t="s">
        <v>633</v>
      </c>
      <c r="F177" s="10" t="s">
        <v>16</v>
      </c>
      <c r="G177" s="164" t="str">
        <f>CENA!G168</f>
        <v>/</v>
      </c>
      <c r="H177" s="121" t="s">
        <v>16</v>
      </c>
      <c r="I177" s="121" t="s">
        <v>16</v>
      </c>
      <c r="J177" s="60" t="s">
        <v>16</v>
      </c>
      <c r="K177" s="122" t="s">
        <v>16</v>
      </c>
      <c r="L177" s="124"/>
      <c r="M177" s="60" t="s">
        <v>16</v>
      </c>
      <c r="N177" s="122" t="s">
        <v>16</v>
      </c>
      <c r="O177" s="124"/>
      <c r="P177" s="60" t="s">
        <v>16</v>
      </c>
      <c r="Q177" s="122" t="s">
        <v>16</v>
      </c>
      <c r="R177" s="124"/>
      <c r="S177" s="60" t="s">
        <v>16</v>
      </c>
      <c r="T177" s="122" t="s">
        <v>16</v>
      </c>
      <c r="U177" s="124"/>
      <c r="V177" s="60" t="s">
        <v>16</v>
      </c>
      <c r="W177" s="122" t="s">
        <v>16</v>
      </c>
      <c r="X177" s="124"/>
      <c r="Y177" s="60" t="s">
        <v>16</v>
      </c>
      <c r="Z177" s="122" t="s">
        <v>16</v>
      </c>
      <c r="AA177" s="124"/>
      <c r="AB177" s="60" t="s">
        <v>16</v>
      </c>
      <c r="AC177" s="122" t="s">
        <v>16</v>
      </c>
      <c r="AD177" s="124"/>
      <c r="AE177" s="60" t="s">
        <v>16</v>
      </c>
      <c r="AF177" s="122" t="s">
        <v>16</v>
      </c>
      <c r="AG177" s="124"/>
      <c r="AH177" s="60" t="s">
        <v>16</v>
      </c>
      <c r="AI177" s="122" t="s">
        <v>16</v>
      </c>
      <c r="AJ177" s="124"/>
      <c r="AK177" s="60" t="s">
        <v>16</v>
      </c>
      <c r="AL177" s="122" t="s">
        <v>16</v>
      </c>
      <c r="AM177" s="124"/>
      <c r="AN177" s="60" t="s">
        <v>16</v>
      </c>
      <c r="AO177" s="122" t="s">
        <v>16</v>
      </c>
      <c r="AP177" s="124"/>
      <c r="AQ177" s="60" t="s">
        <v>16</v>
      </c>
      <c r="AR177" s="122" t="s">
        <v>16</v>
      </c>
      <c r="AS177" s="124"/>
      <c r="AT177" s="60" t="s">
        <v>16</v>
      </c>
      <c r="AU177" s="122" t="s">
        <v>16</v>
      </c>
      <c r="AV177" s="124"/>
      <c r="AW177" s="60" t="s">
        <v>16</v>
      </c>
      <c r="AX177" s="122" t="s">
        <v>16</v>
      </c>
      <c r="AY177" s="124"/>
      <c r="AZ177" s="60" t="s">
        <v>16</v>
      </c>
      <c r="BA177" s="122" t="s">
        <v>16</v>
      </c>
      <c r="BB177" s="124"/>
      <c r="BC177" s="60" t="s">
        <v>16</v>
      </c>
      <c r="BD177" s="122" t="s">
        <v>16</v>
      </c>
      <c r="BE177" s="124"/>
    </row>
    <row r="178" spans="1:57" x14ac:dyDescent="0.25">
      <c r="A178" s="64" t="s">
        <v>300</v>
      </c>
      <c r="B178" s="70"/>
      <c r="C178" s="70" t="s">
        <v>22</v>
      </c>
      <c r="D178" s="34" t="s">
        <v>127</v>
      </c>
      <c r="E178" s="34" t="s">
        <v>127</v>
      </c>
      <c r="F178" s="10" t="s">
        <v>477</v>
      </c>
      <c r="G178" s="164">
        <f>CENA!G169</f>
        <v>0</v>
      </c>
      <c r="H178" s="121">
        <f t="shared" ref="H178:H179" si="287">J178+M178+P178+S178+V178+Y178+AB178+AE178+AH178+AK178+AN178+AQ178+AZ178+AW178+AT178+BC178</f>
        <v>0</v>
      </c>
      <c r="I178" s="121">
        <f t="shared" ref="I178:I179" si="288">G178*H178</f>
        <v>0</v>
      </c>
      <c r="J178" s="60"/>
      <c r="K178" s="122">
        <f t="shared" ref="K178" si="289">$G178*J178</f>
        <v>0</v>
      </c>
      <c r="L178" s="124"/>
      <c r="M178" s="60"/>
      <c r="N178" s="122">
        <f t="shared" ref="N178:N179" si="290">$G178*M178</f>
        <v>0</v>
      </c>
      <c r="O178" s="124"/>
      <c r="P178" s="60"/>
      <c r="Q178" s="122">
        <f>$G178*P178</f>
        <v>0</v>
      </c>
      <c r="R178" s="124"/>
      <c r="S178" s="60"/>
      <c r="T178" s="122">
        <f>$G178*S178</f>
        <v>0</v>
      </c>
      <c r="U178" s="124"/>
      <c r="V178" s="60"/>
      <c r="W178" s="122">
        <f>$G178*V178</f>
        <v>0</v>
      </c>
      <c r="X178" s="124"/>
      <c r="Y178" s="60"/>
      <c r="Z178" s="122">
        <f>$G178*Y178</f>
        <v>0</v>
      </c>
      <c r="AA178" s="124"/>
      <c r="AB178" s="60"/>
      <c r="AC178" s="122">
        <f>$G178*AB178</f>
        <v>0</v>
      </c>
      <c r="AD178" s="124"/>
      <c r="AE178" s="60"/>
      <c r="AF178" s="122">
        <f>$G178*AE178</f>
        <v>0</v>
      </c>
      <c r="AG178" s="124"/>
      <c r="AH178" s="60"/>
      <c r="AI178" s="122">
        <f>$G178*AH178</f>
        <v>0</v>
      </c>
      <c r="AJ178" s="124"/>
      <c r="AK178" s="60"/>
      <c r="AL178" s="122">
        <f>$G178*AK178</f>
        <v>0</v>
      </c>
      <c r="AM178" s="124"/>
      <c r="AN178" s="60"/>
      <c r="AO178" s="122">
        <f>$G178*AN178</f>
        <v>0</v>
      </c>
      <c r="AP178" s="124"/>
      <c r="AQ178" s="60"/>
      <c r="AR178" s="122">
        <f>$G178*AQ178</f>
        <v>0</v>
      </c>
      <c r="AS178" s="124"/>
      <c r="AT178" s="60"/>
      <c r="AU178" s="122">
        <f>$G178*AT178</f>
        <v>0</v>
      </c>
      <c r="AV178" s="124"/>
      <c r="AW178" s="60"/>
      <c r="AX178" s="122">
        <f>$G178*AW178</f>
        <v>0</v>
      </c>
      <c r="AY178" s="124"/>
      <c r="AZ178" s="60"/>
      <c r="BA178" s="122">
        <f>$G178*AZ178</f>
        <v>0</v>
      </c>
      <c r="BB178" s="124"/>
      <c r="BC178" s="60"/>
      <c r="BD178" s="122">
        <f>$G178*BC178</f>
        <v>0</v>
      </c>
      <c r="BE178" s="124"/>
    </row>
    <row r="179" spans="1:57" x14ac:dyDescent="0.25">
      <c r="A179" s="64" t="s">
        <v>301</v>
      </c>
      <c r="B179" s="70"/>
      <c r="C179" s="70" t="s">
        <v>49</v>
      </c>
      <c r="D179" s="34" t="s">
        <v>128</v>
      </c>
      <c r="E179" s="34" t="s">
        <v>128</v>
      </c>
      <c r="F179" s="10" t="s">
        <v>477</v>
      </c>
      <c r="G179" s="164">
        <f>CENA!G170</f>
        <v>0</v>
      </c>
      <c r="H179" s="121">
        <f t="shared" si="287"/>
        <v>0</v>
      </c>
      <c r="I179" s="121">
        <f t="shared" si="288"/>
        <v>0</v>
      </c>
      <c r="J179" s="60"/>
      <c r="K179" s="122">
        <f t="shared" ref="K179" si="291">$G179*J179</f>
        <v>0</v>
      </c>
      <c r="L179" s="124"/>
      <c r="M179" s="60"/>
      <c r="N179" s="122">
        <f t="shared" si="290"/>
        <v>0</v>
      </c>
      <c r="O179" s="124"/>
      <c r="P179" s="60"/>
      <c r="Q179" s="122">
        <f>$G179*P179</f>
        <v>0</v>
      </c>
      <c r="R179" s="124"/>
      <c r="S179" s="60"/>
      <c r="T179" s="122">
        <f>$G179*S179</f>
        <v>0</v>
      </c>
      <c r="U179" s="124"/>
      <c r="V179" s="60"/>
      <c r="W179" s="122">
        <f>$G179*V179</f>
        <v>0</v>
      </c>
      <c r="X179" s="124"/>
      <c r="Y179" s="60"/>
      <c r="Z179" s="122">
        <f>$G179*Y179</f>
        <v>0</v>
      </c>
      <c r="AA179" s="124"/>
      <c r="AB179" s="60"/>
      <c r="AC179" s="122">
        <f>$G179*AB179</f>
        <v>0</v>
      </c>
      <c r="AD179" s="124"/>
      <c r="AE179" s="60"/>
      <c r="AF179" s="122">
        <f>$G179*AE179</f>
        <v>0</v>
      </c>
      <c r="AG179" s="124"/>
      <c r="AH179" s="60"/>
      <c r="AI179" s="122">
        <f>$G179*AH179</f>
        <v>0</v>
      </c>
      <c r="AJ179" s="124"/>
      <c r="AK179" s="60"/>
      <c r="AL179" s="122">
        <f>$G179*AK179</f>
        <v>0</v>
      </c>
      <c r="AM179" s="124"/>
      <c r="AN179" s="60"/>
      <c r="AO179" s="122">
        <f>$G179*AN179</f>
        <v>0</v>
      </c>
      <c r="AP179" s="124"/>
      <c r="AQ179" s="60"/>
      <c r="AR179" s="122">
        <f>$G179*AQ179</f>
        <v>0</v>
      </c>
      <c r="AS179" s="124"/>
      <c r="AT179" s="60"/>
      <c r="AU179" s="122">
        <f>$G179*AT179</f>
        <v>0</v>
      </c>
      <c r="AV179" s="124"/>
      <c r="AW179" s="60"/>
      <c r="AX179" s="122">
        <f>$G179*AW179</f>
        <v>0</v>
      </c>
      <c r="AY179" s="124"/>
      <c r="AZ179" s="60"/>
      <c r="BA179" s="122">
        <f>$G179*AZ179</f>
        <v>0</v>
      </c>
      <c r="BB179" s="124"/>
      <c r="BC179" s="60"/>
      <c r="BD179" s="122">
        <f>$G179*BC179</f>
        <v>0</v>
      </c>
      <c r="BE179" s="124"/>
    </row>
    <row r="180" spans="1:57" x14ac:dyDescent="0.25">
      <c r="A180" s="64" t="s">
        <v>302</v>
      </c>
      <c r="B180" s="75" t="s">
        <v>46</v>
      </c>
      <c r="C180" s="75">
        <v>5</v>
      </c>
      <c r="D180" s="36" t="s">
        <v>143</v>
      </c>
      <c r="E180" s="36" t="s">
        <v>634</v>
      </c>
      <c r="F180" s="10" t="s">
        <v>16</v>
      </c>
      <c r="G180" s="164" t="str">
        <f>CENA!G171</f>
        <v>/</v>
      </c>
      <c r="H180" s="121" t="s">
        <v>16</v>
      </c>
      <c r="I180" s="121" t="s">
        <v>16</v>
      </c>
      <c r="J180" s="60" t="s">
        <v>16</v>
      </c>
      <c r="K180" s="122" t="s">
        <v>16</v>
      </c>
      <c r="L180" s="124"/>
      <c r="M180" s="60" t="s">
        <v>16</v>
      </c>
      <c r="N180" s="122" t="s">
        <v>16</v>
      </c>
      <c r="O180" s="124"/>
      <c r="P180" s="60" t="s">
        <v>16</v>
      </c>
      <c r="Q180" s="122" t="s">
        <v>16</v>
      </c>
      <c r="R180" s="124"/>
      <c r="S180" s="60" t="s">
        <v>16</v>
      </c>
      <c r="T180" s="122" t="s">
        <v>16</v>
      </c>
      <c r="U180" s="124"/>
      <c r="V180" s="60" t="s">
        <v>16</v>
      </c>
      <c r="W180" s="122" t="s">
        <v>16</v>
      </c>
      <c r="X180" s="124"/>
      <c r="Y180" s="60" t="s">
        <v>16</v>
      </c>
      <c r="Z180" s="122" t="s">
        <v>16</v>
      </c>
      <c r="AA180" s="124"/>
      <c r="AB180" s="60" t="s">
        <v>16</v>
      </c>
      <c r="AC180" s="122" t="s">
        <v>16</v>
      </c>
      <c r="AD180" s="124"/>
      <c r="AE180" s="60" t="s">
        <v>16</v>
      </c>
      <c r="AF180" s="122" t="s">
        <v>16</v>
      </c>
      <c r="AG180" s="124"/>
      <c r="AH180" s="60" t="s">
        <v>16</v>
      </c>
      <c r="AI180" s="122" t="s">
        <v>16</v>
      </c>
      <c r="AJ180" s="124"/>
      <c r="AK180" s="60" t="s">
        <v>16</v>
      </c>
      <c r="AL180" s="122" t="s">
        <v>16</v>
      </c>
      <c r="AM180" s="124"/>
      <c r="AN180" s="60" t="s">
        <v>16</v>
      </c>
      <c r="AO180" s="122" t="s">
        <v>16</v>
      </c>
      <c r="AP180" s="124"/>
      <c r="AQ180" s="60" t="s">
        <v>16</v>
      </c>
      <c r="AR180" s="122" t="s">
        <v>16</v>
      </c>
      <c r="AS180" s="124"/>
      <c r="AT180" s="60" t="s">
        <v>16</v>
      </c>
      <c r="AU180" s="122" t="s">
        <v>16</v>
      </c>
      <c r="AV180" s="124"/>
      <c r="AW180" s="60" t="s">
        <v>16</v>
      </c>
      <c r="AX180" s="122" t="s">
        <v>16</v>
      </c>
      <c r="AY180" s="124"/>
      <c r="AZ180" s="60" t="s">
        <v>16</v>
      </c>
      <c r="BA180" s="122" t="s">
        <v>16</v>
      </c>
      <c r="BB180" s="124"/>
      <c r="BC180" s="60" t="s">
        <v>16</v>
      </c>
      <c r="BD180" s="122" t="s">
        <v>16</v>
      </c>
      <c r="BE180" s="124"/>
    </row>
    <row r="181" spans="1:57" x14ac:dyDescent="0.25">
      <c r="A181" s="64" t="s">
        <v>303</v>
      </c>
      <c r="B181" s="70"/>
      <c r="C181" s="70" t="s">
        <v>22</v>
      </c>
      <c r="D181" s="34" t="s">
        <v>130</v>
      </c>
      <c r="E181" s="34" t="s">
        <v>130</v>
      </c>
      <c r="F181" s="10" t="s">
        <v>477</v>
      </c>
      <c r="G181" s="164">
        <f>CENA!G172</f>
        <v>0</v>
      </c>
      <c r="H181" s="121">
        <f t="shared" ref="H181:H183" si="292">J181+M181+P181+S181+V181+Y181+AB181+AE181+AH181+AK181+AN181+AQ181+AZ181+AW181+AT181+BC181</f>
        <v>64</v>
      </c>
      <c r="I181" s="121">
        <f t="shared" ref="I181:I183" si="293">G181*H181</f>
        <v>0</v>
      </c>
      <c r="J181" s="60"/>
      <c r="K181" s="122">
        <f t="shared" ref="K181" si="294">$G181*J181</f>
        <v>0</v>
      </c>
      <c r="L181" s="124"/>
      <c r="M181" s="60"/>
      <c r="N181" s="122">
        <f t="shared" ref="N181:N183" si="295">$G181*M181</f>
        <v>0</v>
      </c>
      <c r="O181" s="124"/>
      <c r="P181" s="60"/>
      <c r="Q181" s="122">
        <f>$G181*P181</f>
        <v>0</v>
      </c>
      <c r="R181" s="124"/>
      <c r="S181" s="60">
        <v>7</v>
      </c>
      <c r="T181" s="122">
        <f>$G181*S181</f>
        <v>0</v>
      </c>
      <c r="U181" s="124"/>
      <c r="V181" s="60"/>
      <c r="W181" s="122">
        <f>$G181*V181</f>
        <v>0</v>
      </c>
      <c r="X181" s="124"/>
      <c r="Y181" s="60">
        <v>5</v>
      </c>
      <c r="Z181" s="122">
        <f>$G181*Y181</f>
        <v>0</v>
      </c>
      <c r="AA181" s="124"/>
      <c r="AB181" s="60">
        <v>7</v>
      </c>
      <c r="AC181" s="122">
        <f>$G181*AB181</f>
        <v>0</v>
      </c>
      <c r="AD181" s="124"/>
      <c r="AE181" s="60">
        <v>7</v>
      </c>
      <c r="AF181" s="122">
        <f>$G181*AE181</f>
        <v>0</v>
      </c>
      <c r="AG181" s="124"/>
      <c r="AH181" s="60">
        <v>7</v>
      </c>
      <c r="AI181" s="122">
        <f>$G181*AH181</f>
        <v>0</v>
      </c>
      <c r="AJ181" s="124"/>
      <c r="AK181" s="60">
        <v>7</v>
      </c>
      <c r="AL181" s="122">
        <f>$G181*AK181</f>
        <v>0</v>
      </c>
      <c r="AM181" s="124"/>
      <c r="AN181" s="60">
        <v>5</v>
      </c>
      <c r="AO181" s="122">
        <f>$G181*AN181</f>
        <v>0</v>
      </c>
      <c r="AP181" s="124"/>
      <c r="AQ181" s="60">
        <v>7</v>
      </c>
      <c r="AR181" s="122">
        <f>$G181*AQ181</f>
        <v>0</v>
      </c>
      <c r="AS181" s="124"/>
      <c r="AT181" s="60">
        <v>7</v>
      </c>
      <c r="AU181" s="122">
        <f>$G181*AT181</f>
        <v>0</v>
      </c>
      <c r="AV181" s="124"/>
      <c r="AW181" s="60">
        <v>5</v>
      </c>
      <c r="AX181" s="122">
        <f>$G181*AW181</f>
        <v>0</v>
      </c>
      <c r="AY181" s="124"/>
      <c r="AZ181" s="60"/>
      <c r="BA181" s="122">
        <f>$G181*AZ181</f>
        <v>0</v>
      </c>
      <c r="BB181" s="124"/>
      <c r="BC181" s="60"/>
      <c r="BD181" s="122">
        <f>$G181*BC181</f>
        <v>0</v>
      </c>
      <c r="BE181" s="124"/>
    </row>
    <row r="182" spans="1:57" x14ac:dyDescent="0.25">
      <c r="A182" s="64" t="s">
        <v>304</v>
      </c>
      <c r="B182" s="70"/>
      <c r="C182" s="70" t="s">
        <v>49</v>
      </c>
      <c r="D182" s="34" t="s">
        <v>131</v>
      </c>
      <c r="E182" s="34" t="s">
        <v>131</v>
      </c>
      <c r="F182" s="10" t="s">
        <v>477</v>
      </c>
      <c r="G182" s="164">
        <f>CENA!G173</f>
        <v>0</v>
      </c>
      <c r="H182" s="121">
        <f t="shared" si="292"/>
        <v>0</v>
      </c>
      <c r="I182" s="121">
        <f t="shared" si="293"/>
        <v>0</v>
      </c>
      <c r="J182" s="60"/>
      <c r="K182" s="122">
        <f t="shared" ref="K182" si="296">$G182*J182</f>
        <v>0</v>
      </c>
      <c r="L182" s="124"/>
      <c r="M182" s="60"/>
      <c r="N182" s="122">
        <f t="shared" si="295"/>
        <v>0</v>
      </c>
      <c r="O182" s="124"/>
      <c r="P182" s="60"/>
      <c r="Q182" s="122">
        <f>$G182*P182</f>
        <v>0</v>
      </c>
      <c r="R182" s="124"/>
      <c r="S182" s="60"/>
      <c r="T182" s="122">
        <f>$G182*S182</f>
        <v>0</v>
      </c>
      <c r="U182" s="124"/>
      <c r="V182" s="60"/>
      <c r="W182" s="122">
        <f>$G182*V182</f>
        <v>0</v>
      </c>
      <c r="X182" s="124"/>
      <c r="Y182" s="60"/>
      <c r="Z182" s="122">
        <f>$G182*Y182</f>
        <v>0</v>
      </c>
      <c r="AA182" s="124"/>
      <c r="AB182" s="60"/>
      <c r="AC182" s="122">
        <f>$G182*AB182</f>
        <v>0</v>
      </c>
      <c r="AD182" s="124"/>
      <c r="AE182" s="60"/>
      <c r="AF182" s="122">
        <f>$G182*AE182</f>
        <v>0</v>
      </c>
      <c r="AG182" s="124"/>
      <c r="AH182" s="60"/>
      <c r="AI182" s="122">
        <f>$G182*AH182</f>
        <v>0</v>
      </c>
      <c r="AJ182" s="124"/>
      <c r="AK182" s="60"/>
      <c r="AL182" s="122">
        <f>$G182*AK182</f>
        <v>0</v>
      </c>
      <c r="AM182" s="124"/>
      <c r="AN182" s="60"/>
      <c r="AO182" s="122">
        <f>$G182*AN182</f>
        <v>0</v>
      </c>
      <c r="AP182" s="124"/>
      <c r="AQ182" s="60"/>
      <c r="AR182" s="122">
        <f>$G182*AQ182</f>
        <v>0</v>
      </c>
      <c r="AS182" s="124"/>
      <c r="AT182" s="60"/>
      <c r="AU182" s="122">
        <f>$G182*AT182</f>
        <v>0</v>
      </c>
      <c r="AV182" s="124"/>
      <c r="AW182" s="60"/>
      <c r="AX182" s="122">
        <f>$G182*AW182</f>
        <v>0</v>
      </c>
      <c r="AY182" s="124"/>
      <c r="AZ182" s="60"/>
      <c r="BA182" s="122">
        <f>$G182*AZ182</f>
        <v>0</v>
      </c>
      <c r="BB182" s="124"/>
      <c r="BC182" s="60"/>
      <c r="BD182" s="122">
        <f>$G182*BC182</f>
        <v>0</v>
      </c>
      <c r="BE182" s="124"/>
    </row>
    <row r="183" spans="1:57" x14ac:dyDescent="0.25">
      <c r="A183" s="64" t="s">
        <v>305</v>
      </c>
      <c r="B183" s="70"/>
      <c r="C183" s="70" t="s">
        <v>50</v>
      </c>
      <c r="D183" s="34" t="s">
        <v>128</v>
      </c>
      <c r="E183" s="34" t="s">
        <v>128</v>
      </c>
      <c r="F183" s="10" t="s">
        <v>477</v>
      </c>
      <c r="G183" s="164">
        <f>CENA!G174</f>
        <v>0</v>
      </c>
      <c r="H183" s="121">
        <f t="shared" si="292"/>
        <v>0</v>
      </c>
      <c r="I183" s="121">
        <f t="shared" si="293"/>
        <v>0</v>
      </c>
      <c r="J183" s="60"/>
      <c r="K183" s="122">
        <f t="shared" ref="K183" si="297">$G183*J183</f>
        <v>0</v>
      </c>
      <c r="L183" s="124"/>
      <c r="M183" s="60"/>
      <c r="N183" s="122">
        <f t="shared" si="295"/>
        <v>0</v>
      </c>
      <c r="O183" s="124"/>
      <c r="P183" s="60"/>
      <c r="Q183" s="122">
        <f>$G183*P183</f>
        <v>0</v>
      </c>
      <c r="R183" s="124"/>
      <c r="S183" s="60"/>
      <c r="T183" s="122">
        <f>$G183*S183</f>
        <v>0</v>
      </c>
      <c r="U183" s="124"/>
      <c r="V183" s="60"/>
      <c r="W183" s="122">
        <f>$G183*V183</f>
        <v>0</v>
      </c>
      <c r="X183" s="124"/>
      <c r="Y183" s="60"/>
      <c r="Z183" s="122">
        <f>$G183*Y183</f>
        <v>0</v>
      </c>
      <c r="AA183" s="124"/>
      <c r="AB183" s="60"/>
      <c r="AC183" s="122">
        <f>$G183*AB183</f>
        <v>0</v>
      </c>
      <c r="AD183" s="124"/>
      <c r="AE183" s="60"/>
      <c r="AF183" s="122">
        <f>$G183*AE183</f>
        <v>0</v>
      </c>
      <c r="AG183" s="124"/>
      <c r="AH183" s="60"/>
      <c r="AI183" s="122">
        <f>$G183*AH183</f>
        <v>0</v>
      </c>
      <c r="AJ183" s="124"/>
      <c r="AK183" s="60"/>
      <c r="AL183" s="122">
        <f>$G183*AK183</f>
        <v>0</v>
      </c>
      <c r="AM183" s="124"/>
      <c r="AN183" s="60"/>
      <c r="AO183" s="122">
        <f>$G183*AN183</f>
        <v>0</v>
      </c>
      <c r="AP183" s="124"/>
      <c r="AQ183" s="60"/>
      <c r="AR183" s="122">
        <f>$G183*AQ183</f>
        <v>0</v>
      </c>
      <c r="AS183" s="124"/>
      <c r="AT183" s="60"/>
      <c r="AU183" s="122">
        <f>$G183*AT183</f>
        <v>0</v>
      </c>
      <c r="AV183" s="124"/>
      <c r="AW183" s="60"/>
      <c r="AX183" s="122">
        <f>$G183*AW183</f>
        <v>0</v>
      </c>
      <c r="AY183" s="124"/>
      <c r="AZ183" s="60"/>
      <c r="BA183" s="122">
        <f>$G183*AZ183</f>
        <v>0</v>
      </c>
      <c r="BB183" s="124"/>
      <c r="BC183" s="60"/>
      <c r="BD183" s="122">
        <f>$G183*BC183</f>
        <v>0</v>
      </c>
      <c r="BE183" s="124"/>
    </row>
    <row r="184" spans="1:57" x14ac:dyDescent="0.25">
      <c r="A184" s="64" t="s">
        <v>306</v>
      </c>
      <c r="B184" s="75" t="s">
        <v>46</v>
      </c>
      <c r="C184" s="75">
        <v>6</v>
      </c>
      <c r="D184" s="36" t="s">
        <v>144</v>
      </c>
      <c r="E184" s="36" t="s">
        <v>635</v>
      </c>
      <c r="F184" s="10" t="s">
        <v>16</v>
      </c>
      <c r="G184" s="164" t="str">
        <f>CENA!G175</f>
        <v>/</v>
      </c>
      <c r="H184" s="121" t="s">
        <v>16</v>
      </c>
      <c r="I184" s="121" t="s">
        <v>16</v>
      </c>
      <c r="J184" s="60" t="s">
        <v>16</v>
      </c>
      <c r="K184" s="122" t="s">
        <v>16</v>
      </c>
      <c r="L184" s="124"/>
      <c r="M184" s="60" t="s">
        <v>16</v>
      </c>
      <c r="N184" s="122" t="s">
        <v>16</v>
      </c>
      <c r="O184" s="124"/>
      <c r="P184" s="60" t="s">
        <v>16</v>
      </c>
      <c r="Q184" s="122" t="s">
        <v>16</v>
      </c>
      <c r="R184" s="124"/>
      <c r="S184" s="60" t="s">
        <v>16</v>
      </c>
      <c r="T184" s="122" t="s">
        <v>16</v>
      </c>
      <c r="U184" s="124"/>
      <c r="V184" s="60" t="s">
        <v>16</v>
      </c>
      <c r="W184" s="122" t="s">
        <v>16</v>
      </c>
      <c r="X184" s="124"/>
      <c r="Y184" s="60" t="s">
        <v>16</v>
      </c>
      <c r="Z184" s="122" t="s">
        <v>16</v>
      </c>
      <c r="AA184" s="124"/>
      <c r="AB184" s="60" t="s">
        <v>16</v>
      </c>
      <c r="AC184" s="122" t="s">
        <v>16</v>
      </c>
      <c r="AD184" s="124"/>
      <c r="AE184" s="60" t="s">
        <v>16</v>
      </c>
      <c r="AF184" s="122" t="s">
        <v>16</v>
      </c>
      <c r="AG184" s="124"/>
      <c r="AH184" s="60" t="s">
        <v>16</v>
      </c>
      <c r="AI184" s="122" t="s">
        <v>16</v>
      </c>
      <c r="AJ184" s="124"/>
      <c r="AK184" s="60" t="s">
        <v>16</v>
      </c>
      <c r="AL184" s="122" t="s">
        <v>16</v>
      </c>
      <c r="AM184" s="124"/>
      <c r="AN184" s="60" t="s">
        <v>16</v>
      </c>
      <c r="AO184" s="122" t="s">
        <v>16</v>
      </c>
      <c r="AP184" s="124"/>
      <c r="AQ184" s="60" t="s">
        <v>16</v>
      </c>
      <c r="AR184" s="122" t="s">
        <v>16</v>
      </c>
      <c r="AS184" s="124"/>
      <c r="AT184" s="60" t="s">
        <v>16</v>
      </c>
      <c r="AU184" s="122" t="s">
        <v>16</v>
      </c>
      <c r="AV184" s="124"/>
      <c r="AW184" s="60" t="s">
        <v>16</v>
      </c>
      <c r="AX184" s="122" t="s">
        <v>16</v>
      </c>
      <c r="AY184" s="124"/>
      <c r="AZ184" s="60" t="s">
        <v>16</v>
      </c>
      <c r="BA184" s="122" t="s">
        <v>16</v>
      </c>
      <c r="BB184" s="124"/>
      <c r="BC184" s="60" t="s">
        <v>16</v>
      </c>
      <c r="BD184" s="122" t="s">
        <v>16</v>
      </c>
      <c r="BE184" s="124"/>
    </row>
    <row r="185" spans="1:57" x14ac:dyDescent="0.25">
      <c r="A185" s="64" t="s">
        <v>307</v>
      </c>
      <c r="B185" s="70"/>
      <c r="C185" s="70" t="s">
        <v>22</v>
      </c>
      <c r="D185" s="34" t="s">
        <v>130</v>
      </c>
      <c r="E185" s="34" t="s">
        <v>130</v>
      </c>
      <c r="F185" s="10" t="s">
        <v>477</v>
      </c>
      <c r="G185" s="164">
        <f>CENA!G176</f>
        <v>0</v>
      </c>
      <c r="H185" s="121">
        <f>J185+M185+P185+S185+V185+Y185+AB185+AE185+AH185+AK185+AN185+AQ185+AZ185+AW185+AT185+BC185</f>
        <v>50</v>
      </c>
      <c r="I185" s="121">
        <f>G185*H185</f>
        <v>0</v>
      </c>
      <c r="J185" s="60"/>
      <c r="K185" s="122">
        <f t="shared" ref="K185" si="298">$G185*J185</f>
        <v>0</v>
      </c>
      <c r="L185" s="124"/>
      <c r="M185" s="60"/>
      <c r="N185" s="122">
        <f t="shared" ref="N185" si="299">$G185*M185</f>
        <v>0</v>
      </c>
      <c r="O185" s="124"/>
      <c r="P185" s="60"/>
      <c r="Q185" s="122">
        <f>$G185*P185</f>
        <v>0</v>
      </c>
      <c r="R185" s="124"/>
      <c r="S185" s="60">
        <v>5</v>
      </c>
      <c r="T185" s="122">
        <f>$G185*S185</f>
        <v>0</v>
      </c>
      <c r="U185" s="124"/>
      <c r="V185" s="60"/>
      <c r="W185" s="122">
        <f>$G185*V185</f>
        <v>0</v>
      </c>
      <c r="X185" s="124"/>
      <c r="Y185" s="60">
        <v>5</v>
      </c>
      <c r="Z185" s="122">
        <f>$G185*Y185</f>
        <v>0</v>
      </c>
      <c r="AA185" s="124"/>
      <c r="AB185" s="60">
        <v>5</v>
      </c>
      <c r="AC185" s="122">
        <f>$G185*AB185</f>
        <v>0</v>
      </c>
      <c r="AD185" s="124"/>
      <c r="AE185" s="60">
        <v>5</v>
      </c>
      <c r="AF185" s="122">
        <f>$G185*AE185</f>
        <v>0</v>
      </c>
      <c r="AG185" s="124"/>
      <c r="AH185" s="60">
        <v>5</v>
      </c>
      <c r="AI185" s="122">
        <f>$G185*AH185</f>
        <v>0</v>
      </c>
      <c r="AJ185" s="124"/>
      <c r="AK185" s="60">
        <v>5</v>
      </c>
      <c r="AL185" s="122">
        <f>$G185*AK185</f>
        <v>0</v>
      </c>
      <c r="AM185" s="124"/>
      <c r="AN185" s="60">
        <v>5</v>
      </c>
      <c r="AO185" s="122">
        <f>$G185*AN185</f>
        <v>0</v>
      </c>
      <c r="AP185" s="124"/>
      <c r="AQ185" s="60">
        <v>5</v>
      </c>
      <c r="AR185" s="122">
        <f>$G185*AQ185</f>
        <v>0</v>
      </c>
      <c r="AS185" s="124"/>
      <c r="AT185" s="60">
        <v>5</v>
      </c>
      <c r="AU185" s="122">
        <f>$G185*AT185</f>
        <v>0</v>
      </c>
      <c r="AV185" s="124"/>
      <c r="AW185" s="60">
        <v>5</v>
      </c>
      <c r="AX185" s="122">
        <f>$G185*AW185</f>
        <v>0</v>
      </c>
      <c r="AY185" s="124"/>
      <c r="AZ185" s="60"/>
      <c r="BA185" s="122">
        <f>$G185*AZ185</f>
        <v>0</v>
      </c>
      <c r="BB185" s="124"/>
      <c r="BC185" s="60"/>
      <c r="BD185" s="122">
        <f>$G185*BC185</f>
        <v>0</v>
      </c>
      <c r="BE185" s="124"/>
    </row>
    <row r="186" spans="1:57" ht="25.5" x14ac:dyDescent="0.25">
      <c r="A186" s="64" t="s">
        <v>308</v>
      </c>
      <c r="B186" s="75" t="s">
        <v>46</v>
      </c>
      <c r="C186" s="75">
        <v>7</v>
      </c>
      <c r="D186" s="36" t="s">
        <v>145</v>
      </c>
      <c r="E186" s="36" t="s">
        <v>636</v>
      </c>
      <c r="F186" s="10" t="s">
        <v>16</v>
      </c>
      <c r="G186" s="164" t="str">
        <f>CENA!G177</f>
        <v>/</v>
      </c>
      <c r="H186" s="121" t="s">
        <v>16</v>
      </c>
      <c r="I186" s="121" t="s">
        <v>16</v>
      </c>
      <c r="J186" s="60" t="s">
        <v>16</v>
      </c>
      <c r="K186" s="122" t="s">
        <v>16</v>
      </c>
      <c r="L186" s="124"/>
      <c r="M186" s="60" t="s">
        <v>16</v>
      </c>
      <c r="N186" s="122" t="s">
        <v>16</v>
      </c>
      <c r="O186" s="124"/>
      <c r="P186" s="60" t="s">
        <v>16</v>
      </c>
      <c r="Q186" s="122" t="s">
        <v>16</v>
      </c>
      <c r="R186" s="124"/>
      <c r="S186" s="60" t="s">
        <v>16</v>
      </c>
      <c r="T186" s="122" t="s">
        <v>16</v>
      </c>
      <c r="U186" s="124"/>
      <c r="V186" s="60" t="s">
        <v>16</v>
      </c>
      <c r="W186" s="122" t="s">
        <v>16</v>
      </c>
      <c r="X186" s="124"/>
      <c r="Y186" s="60" t="s">
        <v>16</v>
      </c>
      <c r="Z186" s="122" t="s">
        <v>16</v>
      </c>
      <c r="AA186" s="124"/>
      <c r="AB186" s="60" t="s">
        <v>16</v>
      </c>
      <c r="AC186" s="122" t="s">
        <v>16</v>
      </c>
      <c r="AD186" s="124"/>
      <c r="AE186" s="60" t="s">
        <v>16</v>
      </c>
      <c r="AF186" s="122" t="s">
        <v>16</v>
      </c>
      <c r="AG186" s="124"/>
      <c r="AH186" s="60" t="s">
        <v>16</v>
      </c>
      <c r="AI186" s="122" t="s">
        <v>16</v>
      </c>
      <c r="AJ186" s="124"/>
      <c r="AK186" s="60" t="s">
        <v>16</v>
      </c>
      <c r="AL186" s="122" t="s">
        <v>16</v>
      </c>
      <c r="AM186" s="124"/>
      <c r="AN186" s="60" t="s">
        <v>16</v>
      </c>
      <c r="AO186" s="122" t="s">
        <v>16</v>
      </c>
      <c r="AP186" s="124"/>
      <c r="AQ186" s="60" t="s">
        <v>16</v>
      </c>
      <c r="AR186" s="122" t="s">
        <v>16</v>
      </c>
      <c r="AS186" s="124"/>
      <c r="AT186" s="60" t="s">
        <v>16</v>
      </c>
      <c r="AU186" s="122" t="s">
        <v>16</v>
      </c>
      <c r="AV186" s="124"/>
      <c r="AW186" s="60" t="s">
        <v>16</v>
      </c>
      <c r="AX186" s="122" t="s">
        <v>16</v>
      </c>
      <c r="AY186" s="124"/>
      <c r="AZ186" s="60" t="s">
        <v>16</v>
      </c>
      <c r="BA186" s="122" t="s">
        <v>16</v>
      </c>
      <c r="BB186" s="124"/>
      <c r="BC186" s="60" t="s">
        <v>16</v>
      </c>
      <c r="BD186" s="122" t="s">
        <v>16</v>
      </c>
      <c r="BE186" s="124"/>
    </row>
    <row r="187" spans="1:57" x14ac:dyDescent="0.25">
      <c r="A187" s="64" t="s">
        <v>309</v>
      </c>
      <c r="B187" s="70"/>
      <c r="C187" s="70" t="s">
        <v>49</v>
      </c>
      <c r="D187" s="34" t="s">
        <v>146</v>
      </c>
      <c r="E187" s="34" t="s">
        <v>146</v>
      </c>
      <c r="F187" s="14" t="s">
        <v>6</v>
      </c>
      <c r="G187" s="164">
        <f>CENA!G178</f>
        <v>0</v>
      </c>
      <c r="H187" s="121">
        <f t="shared" ref="H187:H189" si="300">J187+M187+P187+S187+V187+Y187+AB187+AE187+AH187+AK187+AN187+AQ187+AZ187+AW187+AT187+BC187</f>
        <v>0</v>
      </c>
      <c r="I187" s="121">
        <f t="shared" ref="I187:I189" si="301">G187*H187</f>
        <v>0</v>
      </c>
      <c r="J187" s="60"/>
      <c r="K187" s="122">
        <f t="shared" ref="K187" si="302">$G187*J187</f>
        <v>0</v>
      </c>
      <c r="L187" s="124"/>
      <c r="M187" s="60"/>
      <c r="N187" s="122">
        <f t="shared" ref="N187:N189" si="303">$G187*M187</f>
        <v>0</v>
      </c>
      <c r="O187" s="124"/>
      <c r="P187" s="60"/>
      <c r="Q187" s="122">
        <f>$G187*P187</f>
        <v>0</v>
      </c>
      <c r="R187" s="124"/>
      <c r="S187" s="60"/>
      <c r="T187" s="122">
        <f>$G187*S187</f>
        <v>0</v>
      </c>
      <c r="U187" s="124"/>
      <c r="V187" s="60"/>
      <c r="W187" s="122">
        <f>$G187*V187</f>
        <v>0</v>
      </c>
      <c r="X187" s="124"/>
      <c r="Y187" s="60"/>
      <c r="Z187" s="122">
        <f>$G187*Y187</f>
        <v>0</v>
      </c>
      <c r="AA187" s="124"/>
      <c r="AB187" s="60"/>
      <c r="AC187" s="122">
        <f>$G187*AB187</f>
        <v>0</v>
      </c>
      <c r="AD187" s="124"/>
      <c r="AE187" s="60"/>
      <c r="AF187" s="122">
        <f>$G187*AE187</f>
        <v>0</v>
      </c>
      <c r="AG187" s="124"/>
      <c r="AH187" s="60"/>
      <c r="AI187" s="122">
        <f>$G187*AH187</f>
        <v>0</v>
      </c>
      <c r="AJ187" s="124"/>
      <c r="AK187" s="60"/>
      <c r="AL187" s="122">
        <f>$G187*AK187</f>
        <v>0</v>
      </c>
      <c r="AM187" s="124"/>
      <c r="AN187" s="60"/>
      <c r="AO187" s="122">
        <f>$G187*AN187</f>
        <v>0</v>
      </c>
      <c r="AP187" s="124"/>
      <c r="AQ187" s="60"/>
      <c r="AR187" s="122">
        <f>$G187*AQ187</f>
        <v>0</v>
      </c>
      <c r="AS187" s="124"/>
      <c r="AT187" s="60"/>
      <c r="AU187" s="122">
        <f>$G187*AT187</f>
        <v>0</v>
      </c>
      <c r="AV187" s="124"/>
      <c r="AW187" s="60"/>
      <c r="AX187" s="122">
        <f>$G187*AW187</f>
        <v>0</v>
      </c>
      <c r="AY187" s="124"/>
      <c r="AZ187" s="60"/>
      <c r="BA187" s="122">
        <f>$G187*AZ187</f>
        <v>0</v>
      </c>
      <c r="BB187" s="124"/>
      <c r="BC187" s="60"/>
      <c r="BD187" s="122">
        <f>$G187*BC187</f>
        <v>0</v>
      </c>
      <c r="BE187" s="124"/>
    </row>
    <row r="188" spans="1:57" x14ac:dyDescent="0.25">
      <c r="A188" s="64" t="s">
        <v>310</v>
      </c>
      <c r="B188" s="70"/>
      <c r="C188" s="70" t="s">
        <v>50</v>
      </c>
      <c r="D188" s="34" t="s">
        <v>147</v>
      </c>
      <c r="E188" s="34" t="s">
        <v>147</v>
      </c>
      <c r="F188" s="14" t="s">
        <v>6</v>
      </c>
      <c r="G188" s="164">
        <f>CENA!G179</f>
        <v>0</v>
      </c>
      <c r="H188" s="121">
        <f t="shared" si="300"/>
        <v>0</v>
      </c>
      <c r="I188" s="121">
        <f t="shared" si="301"/>
        <v>0</v>
      </c>
      <c r="J188" s="60"/>
      <c r="K188" s="122">
        <f t="shared" ref="K188" si="304">$G188*J188</f>
        <v>0</v>
      </c>
      <c r="L188" s="124"/>
      <c r="M188" s="60"/>
      <c r="N188" s="122">
        <f t="shared" si="303"/>
        <v>0</v>
      </c>
      <c r="O188" s="124"/>
      <c r="P188" s="60"/>
      <c r="Q188" s="122">
        <f>$G188*P188</f>
        <v>0</v>
      </c>
      <c r="R188" s="124"/>
      <c r="S188" s="60"/>
      <c r="T188" s="122">
        <f>$G188*S188</f>
        <v>0</v>
      </c>
      <c r="U188" s="124"/>
      <c r="V188" s="60"/>
      <c r="W188" s="122">
        <f>$G188*V188</f>
        <v>0</v>
      </c>
      <c r="X188" s="124"/>
      <c r="Y188" s="60"/>
      <c r="Z188" s="122">
        <f>$G188*Y188</f>
        <v>0</v>
      </c>
      <c r="AA188" s="124"/>
      <c r="AB188" s="60"/>
      <c r="AC188" s="122">
        <f>$G188*AB188</f>
        <v>0</v>
      </c>
      <c r="AD188" s="124"/>
      <c r="AE188" s="60"/>
      <c r="AF188" s="122">
        <f>$G188*AE188</f>
        <v>0</v>
      </c>
      <c r="AG188" s="124"/>
      <c r="AH188" s="60"/>
      <c r="AI188" s="122">
        <f>$G188*AH188</f>
        <v>0</v>
      </c>
      <c r="AJ188" s="124"/>
      <c r="AK188" s="60"/>
      <c r="AL188" s="122">
        <f>$G188*AK188</f>
        <v>0</v>
      </c>
      <c r="AM188" s="124"/>
      <c r="AN188" s="60"/>
      <c r="AO188" s="122">
        <f>$G188*AN188</f>
        <v>0</v>
      </c>
      <c r="AP188" s="124"/>
      <c r="AQ188" s="60"/>
      <c r="AR188" s="122">
        <f>$G188*AQ188</f>
        <v>0</v>
      </c>
      <c r="AS188" s="124"/>
      <c r="AT188" s="60"/>
      <c r="AU188" s="122">
        <f>$G188*AT188</f>
        <v>0</v>
      </c>
      <c r="AV188" s="124"/>
      <c r="AW188" s="60"/>
      <c r="AX188" s="122">
        <f>$G188*AW188</f>
        <v>0</v>
      </c>
      <c r="AY188" s="124"/>
      <c r="AZ188" s="60"/>
      <c r="BA188" s="122">
        <f>$G188*AZ188</f>
        <v>0</v>
      </c>
      <c r="BB188" s="124"/>
      <c r="BC188" s="60"/>
      <c r="BD188" s="122">
        <f>$G188*BC188</f>
        <v>0</v>
      </c>
      <c r="BE188" s="124"/>
    </row>
    <row r="189" spans="1:57" x14ac:dyDescent="0.25">
      <c r="A189" s="64" t="s">
        <v>311</v>
      </c>
      <c r="B189" s="70"/>
      <c r="C189" s="70" t="s">
        <v>23</v>
      </c>
      <c r="D189" s="34" t="s">
        <v>148</v>
      </c>
      <c r="E189" s="34" t="s">
        <v>148</v>
      </c>
      <c r="F189" s="14" t="s">
        <v>6</v>
      </c>
      <c r="G189" s="164">
        <f>CENA!G180</f>
        <v>0</v>
      </c>
      <c r="H189" s="121">
        <f t="shared" si="300"/>
        <v>0</v>
      </c>
      <c r="I189" s="121">
        <f t="shared" si="301"/>
        <v>0</v>
      </c>
      <c r="J189" s="60"/>
      <c r="K189" s="122">
        <f t="shared" ref="K189" si="305">$G189*J189</f>
        <v>0</v>
      </c>
      <c r="L189" s="124"/>
      <c r="M189" s="60"/>
      <c r="N189" s="122">
        <f t="shared" si="303"/>
        <v>0</v>
      </c>
      <c r="O189" s="124"/>
      <c r="P189" s="60"/>
      <c r="Q189" s="122">
        <f>$G189*P189</f>
        <v>0</v>
      </c>
      <c r="R189" s="124"/>
      <c r="S189" s="60"/>
      <c r="T189" s="122">
        <f>$G189*S189</f>
        <v>0</v>
      </c>
      <c r="U189" s="124"/>
      <c r="V189" s="60"/>
      <c r="W189" s="122">
        <f>$G189*V189</f>
        <v>0</v>
      </c>
      <c r="X189" s="124"/>
      <c r="Y189" s="60"/>
      <c r="Z189" s="122">
        <f>$G189*Y189</f>
        <v>0</v>
      </c>
      <c r="AA189" s="124"/>
      <c r="AB189" s="60"/>
      <c r="AC189" s="122">
        <f>$G189*AB189</f>
        <v>0</v>
      </c>
      <c r="AD189" s="124"/>
      <c r="AE189" s="60"/>
      <c r="AF189" s="122">
        <f>$G189*AE189</f>
        <v>0</v>
      </c>
      <c r="AG189" s="124"/>
      <c r="AH189" s="60"/>
      <c r="AI189" s="122">
        <f>$G189*AH189</f>
        <v>0</v>
      </c>
      <c r="AJ189" s="124"/>
      <c r="AK189" s="60"/>
      <c r="AL189" s="122">
        <f>$G189*AK189</f>
        <v>0</v>
      </c>
      <c r="AM189" s="124"/>
      <c r="AN189" s="60"/>
      <c r="AO189" s="122">
        <f>$G189*AN189</f>
        <v>0</v>
      </c>
      <c r="AP189" s="124"/>
      <c r="AQ189" s="60"/>
      <c r="AR189" s="122">
        <f>$G189*AQ189</f>
        <v>0</v>
      </c>
      <c r="AS189" s="124"/>
      <c r="AT189" s="60"/>
      <c r="AU189" s="122">
        <f>$G189*AT189</f>
        <v>0</v>
      </c>
      <c r="AV189" s="124"/>
      <c r="AW189" s="60"/>
      <c r="AX189" s="122">
        <f>$G189*AW189</f>
        <v>0</v>
      </c>
      <c r="AY189" s="124"/>
      <c r="AZ189" s="60"/>
      <c r="BA189" s="122">
        <f>$G189*AZ189</f>
        <v>0</v>
      </c>
      <c r="BB189" s="124"/>
      <c r="BC189" s="60"/>
      <c r="BD189" s="122">
        <f>$G189*BC189</f>
        <v>0</v>
      </c>
      <c r="BE189" s="124"/>
    </row>
    <row r="190" spans="1:57" x14ac:dyDescent="0.25">
      <c r="A190" s="146"/>
      <c r="B190" s="147"/>
      <c r="C190" s="147"/>
      <c r="D190" s="148" t="s">
        <v>51</v>
      </c>
      <c r="E190" s="148" t="s">
        <v>618</v>
      </c>
      <c r="F190" s="149"/>
      <c r="G190" s="166"/>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A190" s="60"/>
      <c r="BB190" s="60"/>
      <c r="BC190" s="60"/>
      <c r="BD190" s="60"/>
      <c r="BE190" s="60"/>
    </row>
    <row r="191" spans="1:57" ht="25.5" x14ac:dyDescent="0.25">
      <c r="A191" s="64" t="s">
        <v>312</v>
      </c>
      <c r="B191" s="75" t="s">
        <v>46</v>
      </c>
      <c r="C191" s="75">
        <v>8</v>
      </c>
      <c r="D191" s="37" t="s">
        <v>401</v>
      </c>
      <c r="E191" s="37" t="s">
        <v>640</v>
      </c>
      <c r="F191" s="10" t="s">
        <v>16</v>
      </c>
      <c r="G191" s="164" t="str">
        <f>CENA!G182</f>
        <v>/</v>
      </c>
      <c r="H191" s="121" t="s">
        <v>16</v>
      </c>
      <c r="I191" s="121" t="s">
        <v>16</v>
      </c>
      <c r="J191" s="60" t="s">
        <v>16</v>
      </c>
      <c r="K191" s="122" t="s">
        <v>16</v>
      </c>
      <c r="L191" s="124"/>
      <c r="M191" s="60" t="s">
        <v>16</v>
      </c>
      <c r="N191" s="122" t="s">
        <v>16</v>
      </c>
      <c r="O191" s="124"/>
      <c r="P191" s="60" t="s">
        <v>16</v>
      </c>
      <c r="Q191" s="122" t="s">
        <v>16</v>
      </c>
      <c r="R191" s="124"/>
      <c r="S191" s="60" t="s">
        <v>16</v>
      </c>
      <c r="T191" s="122" t="s">
        <v>16</v>
      </c>
      <c r="U191" s="124"/>
      <c r="V191" s="60" t="s">
        <v>16</v>
      </c>
      <c r="W191" s="122" t="s">
        <v>16</v>
      </c>
      <c r="X191" s="124"/>
      <c r="Y191" s="60" t="s">
        <v>16</v>
      </c>
      <c r="Z191" s="122" t="s">
        <v>16</v>
      </c>
      <c r="AA191" s="124"/>
      <c r="AB191" s="60" t="s">
        <v>16</v>
      </c>
      <c r="AC191" s="122" t="s">
        <v>16</v>
      </c>
      <c r="AD191" s="124"/>
      <c r="AE191" s="60" t="s">
        <v>16</v>
      </c>
      <c r="AF191" s="122" t="s">
        <v>16</v>
      </c>
      <c r="AG191" s="124"/>
      <c r="AH191" s="60" t="s">
        <v>16</v>
      </c>
      <c r="AI191" s="122" t="s">
        <v>16</v>
      </c>
      <c r="AJ191" s="124"/>
      <c r="AK191" s="60" t="s">
        <v>16</v>
      </c>
      <c r="AL191" s="122" t="s">
        <v>16</v>
      </c>
      <c r="AM191" s="124"/>
      <c r="AN191" s="60" t="s">
        <v>16</v>
      </c>
      <c r="AO191" s="122" t="s">
        <v>16</v>
      </c>
      <c r="AP191" s="124"/>
      <c r="AQ191" s="60" t="s">
        <v>16</v>
      </c>
      <c r="AR191" s="122" t="s">
        <v>16</v>
      </c>
      <c r="AS191" s="124"/>
      <c r="AT191" s="60" t="s">
        <v>16</v>
      </c>
      <c r="AU191" s="122" t="s">
        <v>16</v>
      </c>
      <c r="AV191" s="124"/>
      <c r="AW191" s="60" t="s">
        <v>16</v>
      </c>
      <c r="AX191" s="122" t="s">
        <v>16</v>
      </c>
      <c r="AY191" s="124"/>
      <c r="AZ191" s="60" t="s">
        <v>16</v>
      </c>
      <c r="BA191" s="122" t="s">
        <v>16</v>
      </c>
      <c r="BB191" s="124"/>
      <c r="BC191" s="60" t="s">
        <v>16</v>
      </c>
      <c r="BD191" s="122" t="s">
        <v>16</v>
      </c>
      <c r="BE191" s="124"/>
    </row>
    <row r="192" spans="1:57" x14ac:dyDescent="0.25">
      <c r="A192" s="64" t="s">
        <v>313</v>
      </c>
      <c r="B192" s="70"/>
      <c r="C192" s="70" t="s">
        <v>22</v>
      </c>
      <c r="D192" s="6" t="s">
        <v>136</v>
      </c>
      <c r="E192" s="6" t="s">
        <v>637</v>
      </c>
      <c r="F192" s="14" t="s">
        <v>477</v>
      </c>
      <c r="G192" s="164">
        <f>CENA!G183</f>
        <v>0</v>
      </c>
      <c r="H192" s="121">
        <f t="shared" ref="H192:H193" si="306">J192+M192+P192+S192+V192+Y192+AB192+AE192+AH192+AK192+AN192+AQ192+AZ192+AW192+AT192+BC192</f>
        <v>0</v>
      </c>
      <c r="I192" s="121">
        <f t="shared" ref="I192:I193" si="307">G192*H192</f>
        <v>0</v>
      </c>
      <c r="J192" s="60"/>
      <c r="K192" s="122">
        <f t="shared" ref="K192" si="308">$G192*J192</f>
        <v>0</v>
      </c>
      <c r="L192" s="124"/>
      <c r="M192" s="60"/>
      <c r="N192" s="122">
        <f t="shared" ref="N192:N193" si="309">$G192*M192</f>
        <v>0</v>
      </c>
      <c r="O192" s="124"/>
      <c r="P192" s="60"/>
      <c r="Q192" s="122">
        <f>$G192*P192</f>
        <v>0</v>
      </c>
      <c r="R192" s="124"/>
      <c r="S192" s="60"/>
      <c r="T192" s="122">
        <f>$G192*S192</f>
        <v>0</v>
      </c>
      <c r="U192" s="124"/>
      <c r="V192" s="60"/>
      <c r="W192" s="122">
        <f>$G192*V192</f>
        <v>0</v>
      </c>
      <c r="X192" s="124"/>
      <c r="Y192" s="60"/>
      <c r="Z192" s="122">
        <f>$G192*Y192</f>
        <v>0</v>
      </c>
      <c r="AA192" s="124"/>
      <c r="AB192" s="60"/>
      <c r="AC192" s="122">
        <f>$G192*AB192</f>
        <v>0</v>
      </c>
      <c r="AD192" s="124"/>
      <c r="AE192" s="60"/>
      <c r="AF192" s="122">
        <f>$G192*AE192</f>
        <v>0</v>
      </c>
      <c r="AG192" s="124"/>
      <c r="AH192" s="60"/>
      <c r="AI192" s="122">
        <f>$G192*AH192</f>
        <v>0</v>
      </c>
      <c r="AJ192" s="124"/>
      <c r="AK192" s="60"/>
      <c r="AL192" s="122">
        <f>$G192*AK192</f>
        <v>0</v>
      </c>
      <c r="AM192" s="124"/>
      <c r="AN192" s="60"/>
      <c r="AO192" s="122">
        <f>$G192*AN192</f>
        <v>0</v>
      </c>
      <c r="AP192" s="124"/>
      <c r="AQ192" s="60"/>
      <c r="AR192" s="122">
        <f>$G192*AQ192</f>
        <v>0</v>
      </c>
      <c r="AS192" s="124"/>
      <c r="AT192" s="60"/>
      <c r="AU192" s="122">
        <f>$G192*AT192</f>
        <v>0</v>
      </c>
      <c r="AV192" s="124"/>
      <c r="AW192" s="60"/>
      <c r="AX192" s="122">
        <f>$G192*AW192</f>
        <v>0</v>
      </c>
      <c r="AY192" s="124"/>
      <c r="AZ192" s="60"/>
      <c r="BA192" s="122">
        <f>$G192*AZ192</f>
        <v>0</v>
      </c>
      <c r="BB192" s="124"/>
      <c r="BC192" s="60"/>
      <c r="BD192" s="122">
        <f>$G192*BC192</f>
        <v>0</v>
      </c>
      <c r="BE192" s="124"/>
    </row>
    <row r="193" spans="1:57" x14ac:dyDescent="0.25">
      <c r="A193" s="64" t="s">
        <v>314</v>
      </c>
      <c r="B193" s="70"/>
      <c r="C193" s="70" t="s">
        <v>49</v>
      </c>
      <c r="D193" s="6" t="s">
        <v>137</v>
      </c>
      <c r="E193" s="6" t="s">
        <v>638</v>
      </c>
      <c r="F193" s="14" t="s">
        <v>477</v>
      </c>
      <c r="G193" s="164">
        <f>CENA!G184</f>
        <v>0</v>
      </c>
      <c r="H193" s="121">
        <f t="shared" si="306"/>
        <v>0</v>
      </c>
      <c r="I193" s="121">
        <f t="shared" si="307"/>
        <v>0</v>
      </c>
      <c r="J193" s="60"/>
      <c r="K193" s="122">
        <f t="shared" ref="K193" si="310">$G193*J193</f>
        <v>0</v>
      </c>
      <c r="L193" s="124"/>
      <c r="M193" s="60"/>
      <c r="N193" s="122">
        <f t="shared" si="309"/>
        <v>0</v>
      </c>
      <c r="O193" s="124"/>
      <c r="P193" s="60"/>
      <c r="Q193" s="122">
        <f>$G193*P193</f>
        <v>0</v>
      </c>
      <c r="R193" s="124"/>
      <c r="S193" s="60"/>
      <c r="T193" s="122">
        <f>$G193*S193</f>
        <v>0</v>
      </c>
      <c r="U193" s="124"/>
      <c r="V193" s="60"/>
      <c r="W193" s="122">
        <f>$G193*V193</f>
        <v>0</v>
      </c>
      <c r="X193" s="124"/>
      <c r="Y193" s="60"/>
      <c r="Z193" s="122">
        <f>$G193*Y193</f>
        <v>0</v>
      </c>
      <c r="AA193" s="124"/>
      <c r="AB193" s="60"/>
      <c r="AC193" s="122">
        <f>$G193*AB193</f>
        <v>0</v>
      </c>
      <c r="AD193" s="124"/>
      <c r="AE193" s="60"/>
      <c r="AF193" s="122">
        <f>$G193*AE193</f>
        <v>0</v>
      </c>
      <c r="AG193" s="124"/>
      <c r="AH193" s="60"/>
      <c r="AI193" s="122">
        <f>$G193*AH193</f>
        <v>0</v>
      </c>
      <c r="AJ193" s="124"/>
      <c r="AK193" s="60"/>
      <c r="AL193" s="122">
        <f>$G193*AK193</f>
        <v>0</v>
      </c>
      <c r="AM193" s="124"/>
      <c r="AN193" s="60"/>
      <c r="AO193" s="122">
        <f>$G193*AN193</f>
        <v>0</v>
      </c>
      <c r="AP193" s="124"/>
      <c r="AQ193" s="60"/>
      <c r="AR193" s="122">
        <f>$G193*AQ193</f>
        <v>0</v>
      </c>
      <c r="AS193" s="124"/>
      <c r="AT193" s="60"/>
      <c r="AU193" s="122">
        <f>$G193*AT193</f>
        <v>0</v>
      </c>
      <c r="AV193" s="124"/>
      <c r="AW193" s="60"/>
      <c r="AX193" s="122">
        <f>$G193*AW193</f>
        <v>0</v>
      </c>
      <c r="AY193" s="124"/>
      <c r="AZ193" s="60"/>
      <c r="BA193" s="122">
        <f>$G193*AZ193</f>
        <v>0</v>
      </c>
      <c r="BB193" s="124"/>
      <c r="BC193" s="60"/>
      <c r="BD193" s="122">
        <f>$G193*BC193</f>
        <v>0</v>
      </c>
      <c r="BE193" s="124"/>
    </row>
    <row r="194" spans="1:57" ht="25.5" x14ac:dyDescent="0.25">
      <c r="A194" s="64" t="s">
        <v>315</v>
      </c>
      <c r="B194" s="75" t="s">
        <v>46</v>
      </c>
      <c r="C194" s="75">
        <v>9</v>
      </c>
      <c r="D194" s="32" t="s">
        <v>402</v>
      </c>
      <c r="E194" s="32" t="s">
        <v>639</v>
      </c>
      <c r="F194" s="10" t="s">
        <v>16</v>
      </c>
      <c r="G194" s="164" t="str">
        <f>CENA!G185</f>
        <v>/</v>
      </c>
      <c r="H194" s="121" t="s">
        <v>16</v>
      </c>
      <c r="I194" s="121" t="s">
        <v>16</v>
      </c>
      <c r="J194" s="60" t="s">
        <v>16</v>
      </c>
      <c r="K194" s="122" t="s">
        <v>16</v>
      </c>
      <c r="L194" s="124"/>
      <c r="M194" s="60" t="s">
        <v>16</v>
      </c>
      <c r="N194" s="122" t="s">
        <v>16</v>
      </c>
      <c r="O194" s="124"/>
      <c r="P194" s="60" t="s">
        <v>16</v>
      </c>
      <c r="Q194" s="122" t="s">
        <v>16</v>
      </c>
      <c r="R194" s="124"/>
      <c r="S194" s="60" t="s">
        <v>16</v>
      </c>
      <c r="T194" s="122" t="s">
        <v>16</v>
      </c>
      <c r="U194" s="124"/>
      <c r="V194" s="60" t="s">
        <v>16</v>
      </c>
      <c r="W194" s="122" t="s">
        <v>16</v>
      </c>
      <c r="X194" s="124"/>
      <c r="Y194" s="60" t="s">
        <v>16</v>
      </c>
      <c r="Z194" s="122" t="s">
        <v>16</v>
      </c>
      <c r="AA194" s="124"/>
      <c r="AB194" s="60" t="s">
        <v>16</v>
      </c>
      <c r="AC194" s="122" t="s">
        <v>16</v>
      </c>
      <c r="AD194" s="124"/>
      <c r="AE194" s="60" t="s">
        <v>16</v>
      </c>
      <c r="AF194" s="122" t="s">
        <v>16</v>
      </c>
      <c r="AG194" s="124"/>
      <c r="AH194" s="60" t="s">
        <v>16</v>
      </c>
      <c r="AI194" s="122" t="s">
        <v>16</v>
      </c>
      <c r="AJ194" s="124"/>
      <c r="AK194" s="60" t="s">
        <v>16</v>
      </c>
      <c r="AL194" s="122" t="s">
        <v>16</v>
      </c>
      <c r="AM194" s="124"/>
      <c r="AN194" s="60" t="s">
        <v>16</v>
      </c>
      <c r="AO194" s="122" t="s">
        <v>16</v>
      </c>
      <c r="AP194" s="124"/>
      <c r="AQ194" s="60" t="s">
        <v>16</v>
      </c>
      <c r="AR194" s="122" t="s">
        <v>16</v>
      </c>
      <c r="AS194" s="124"/>
      <c r="AT194" s="60" t="s">
        <v>16</v>
      </c>
      <c r="AU194" s="122" t="s">
        <v>16</v>
      </c>
      <c r="AV194" s="124"/>
      <c r="AW194" s="60" t="s">
        <v>16</v>
      </c>
      <c r="AX194" s="122" t="s">
        <v>16</v>
      </c>
      <c r="AY194" s="124"/>
      <c r="AZ194" s="60" t="s">
        <v>16</v>
      </c>
      <c r="BA194" s="122" t="s">
        <v>16</v>
      </c>
      <c r="BB194" s="124"/>
      <c r="BC194" s="60" t="s">
        <v>16</v>
      </c>
      <c r="BD194" s="122" t="s">
        <v>16</v>
      </c>
      <c r="BE194" s="124"/>
    </row>
    <row r="195" spans="1:57" x14ac:dyDescent="0.25">
      <c r="A195" s="64" t="s">
        <v>316</v>
      </c>
      <c r="B195" s="70"/>
      <c r="C195" s="70" t="s">
        <v>22</v>
      </c>
      <c r="D195" s="6" t="s">
        <v>138</v>
      </c>
      <c r="E195" s="6" t="s">
        <v>641</v>
      </c>
      <c r="F195" s="14" t="s">
        <v>477</v>
      </c>
      <c r="G195" s="164">
        <f>CENA!G186</f>
        <v>0</v>
      </c>
      <c r="H195" s="121">
        <f t="shared" ref="H195:H199" si="311">J195+M195+P195+S195+V195+Y195+AB195+AE195+AH195+AK195+AN195+AQ195+AZ195+AW195+AT195+BC195</f>
        <v>45</v>
      </c>
      <c r="I195" s="121">
        <f t="shared" ref="I195:I199" si="312">G195*H195</f>
        <v>0</v>
      </c>
      <c r="J195" s="60"/>
      <c r="K195" s="122">
        <f t="shared" ref="K195" si="313">$G195*J195</f>
        <v>0</v>
      </c>
      <c r="L195" s="124"/>
      <c r="M195" s="60"/>
      <c r="N195" s="122">
        <f t="shared" ref="N195:N199" si="314">$G195*M195</f>
        <v>0</v>
      </c>
      <c r="O195" s="124"/>
      <c r="P195" s="60"/>
      <c r="Q195" s="122">
        <f>$G195*P195</f>
        <v>0</v>
      </c>
      <c r="R195" s="124"/>
      <c r="S195" s="60">
        <v>5</v>
      </c>
      <c r="T195" s="122">
        <f>$G195*S195</f>
        <v>0</v>
      </c>
      <c r="U195" s="124"/>
      <c r="V195" s="60"/>
      <c r="W195" s="122">
        <f>$G195*V195</f>
        <v>0</v>
      </c>
      <c r="X195" s="124"/>
      <c r="Y195" s="60">
        <v>5</v>
      </c>
      <c r="Z195" s="122">
        <f>$G195*Y195</f>
        <v>0</v>
      </c>
      <c r="AA195" s="124"/>
      <c r="AB195" s="60">
        <v>5</v>
      </c>
      <c r="AC195" s="122">
        <f>$G195*AB195</f>
        <v>0</v>
      </c>
      <c r="AD195" s="124"/>
      <c r="AE195" s="60">
        <v>5</v>
      </c>
      <c r="AF195" s="122">
        <f>$G195*AE195</f>
        <v>0</v>
      </c>
      <c r="AG195" s="124"/>
      <c r="AH195" s="60">
        <v>5</v>
      </c>
      <c r="AI195" s="122">
        <f>$G195*AH195</f>
        <v>0</v>
      </c>
      <c r="AJ195" s="124"/>
      <c r="AK195" s="60"/>
      <c r="AL195" s="122">
        <f>$G195*AK195</f>
        <v>0</v>
      </c>
      <c r="AM195" s="124"/>
      <c r="AN195" s="60">
        <v>5</v>
      </c>
      <c r="AO195" s="122">
        <f>$G195*AN195</f>
        <v>0</v>
      </c>
      <c r="AP195" s="124"/>
      <c r="AQ195" s="60">
        <v>5</v>
      </c>
      <c r="AR195" s="122">
        <f>$G195*AQ195</f>
        <v>0</v>
      </c>
      <c r="AS195" s="124"/>
      <c r="AT195" s="60">
        <v>5</v>
      </c>
      <c r="AU195" s="122">
        <f>$G195*AT195</f>
        <v>0</v>
      </c>
      <c r="AV195" s="124"/>
      <c r="AW195" s="60">
        <v>5</v>
      </c>
      <c r="AX195" s="122">
        <f>$G195*AW195</f>
        <v>0</v>
      </c>
      <c r="AY195" s="124"/>
      <c r="AZ195" s="60"/>
      <c r="BA195" s="122">
        <f>$G195*AZ195</f>
        <v>0</v>
      </c>
      <c r="BB195" s="124"/>
      <c r="BC195" s="60"/>
      <c r="BD195" s="122">
        <f>$G195*BC195</f>
        <v>0</v>
      </c>
      <c r="BE195" s="124"/>
    </row>
    <row r="196" spans="1:57" x14ac:dyDescent="0.25">
      <c r="A196" s="64" t="s">
        <v>317</v>
      </c>
      <c r="B196" s="70"/>
      <c r="C196" s="70" t="s">
        <v>49</v>
      </c>
      <c r="D196" s="6" t="s">
        <v>139</v>
      </c>
      <c r="E196" s="6" t="s">
        <v>642</v>
      </c>
      <c r="F196" s="14" t="s">
        <v>477</v>
      </c>
      <c r="G196" s="164">
        <f>CENA!G187</f>
        <v>0</v>
      </c>
      <c r="H196" s="121">
        <f t="shared" si="311"/>
        <v>0</v>
      </c>
      <c r="I196" s="121">
        <f t="shared" si="312"/>
        <v>0</v>
      </c>
      <c r="J196" s="60"/>
      <c r="K196" s="122">
        <f t="shared" ref="K196" si="315">$G196*J196</f>
        <v>0</v>
      </c>
      <c r="L196" s="124"/>
      <c r="M196" s="60"/>
      <c r="N196" s="122">
        <f t="shared" si="314"/>
        <v>0</v>
      </c>
      <c r="O196" s="124"/>
      <c r="P196" s="60"/>
      <c r="Q196" s="122">
        <f>$G196*P196</f>
        <v>0</v>
      </c>
      <c r="R196" s="124"/>
      <c r="S196" s="60"/>
      <c r="T196" s="122">
        <f>$G196*S196</f>
        <v>0</v>
      </c>
      <c r="U196" s="124"/>
      <c r="V196" s="60"/>
      <c r="W196" s="122">
        <f>$G196*V196</f>
        <v>0</v>
      </c>
      <c r="X196" s="124"/>
      <c r="Y196" s="60"/>
      <c r="Z196" s="122">
        <f>$G196*Y196</f>
        <v>0</v>
      </c>
      <c r="AA196" s="124"/>
      <c r="AB196" s="60"/>
      <c r="AC196" s="122">
        <f>$G196*AB196</f>
        <v>0</v>
      </c>
      <c r="AD196" s="124"/>
      <c r="AE196" s="60"/>
      <c r="AF196" s="122">
        <f>$G196*AE196</f>
        <v>0</v>
      </c>
      <c r="AG196" s="124"/>
      <c r="AH196" s="60"/>
      <c r="AI196" s="122">
        <f>$G196*AH196</f>
        <v>0</v>
      </c>
      <c r="AJ196" s="124"/>
      <c r="AK196" s="60"/>
      <c r="AL196" s="122">
        <f>$G196*AK196</f>
        <v>0</v>
      </c>
      <c r="AM196" s="124"/>
      <c r="AN196" s="60"/>
      <c r="AO196" s="122">
        <f>$G196*AN196</f>
        <v>0</v>
      </c>
      <c r="AP196" s="124"/>
      <c r="AQ196" s="60"/>
      <c r="AR196" s="122">
        <f>$G196*AQ196</f>
        <v>0</v>
      </c>
      <c r="AS196" s="124"/>
      <c r="AT196" s="60"/>
      <c r="AU196" s="122">
        <f>$G196*AT196</f>
        <v>0</v>
      </c>
      <c r="AV196" s="124"/>
      <c r="AW196" s="60"/>
      <c r="AX196" s="122">
        <f>$G196*AW196</f>
        <v>0</v>
      </c>
      <c r="AY196" s="124"/>
      <c r="AZ196" s="60"/>
      <c r="BA196" s="122">
        <f>$G196*AZ196</f>
        <v>0</v>
      </c>
      <c r="BB196" s="124"/>
      <c r="BC196" s="60"/>
      <c r="BD196" s="122">
        <f>$G196*BC196</f>
        <v>0</v>
      </c>
      <c r="BE196" s="124"/>
    </row>
    <row r="197" spans="1:57" x14ac:dyDescent="0.25">
      <c r="A197" s="64" t="s">
        <v>318</v>
      </c>
      <c r="B197" s="70"/>
      <c r="C197" s="70" t="s">
        <v>50</v>
      </c>
      <c r="D197" s="6" t="s">
        <v>140</v>
      </c>
      <c r="E197" s="6" t="s">
        <v>643</v>
      </c>
      <c r="F197" s="14" t="s">
        <v>477</v>
      </c>
      <c r="G197" s="164">
        <f>CENA!G188</f>
        <v>0</v>
      </c>
      <c r="H197" s="121">
        <f t="shared" si="311"/>
        <v>43</v>
      </c>
      <c r="I197" s="121">
        <f t="shared" si="312"/>
        <v>0</v>
      </c>
      <c r="J197" s="60"/>
      <c r="K197" s="122">
        <f t="shared" ref="K197" si="316">$G197*J197</f>
        <v>0</v>
      </c>
      <c r="L197" s="124"/>
      <c r="M197" s="60"/>
      <c r="N197" s="122">
        <f t="shared" si="314"/>
        <v>0</v>
      </c>
      <c r="O197" s="124"/>
      <c r="P197" s="60"/>
      <c r="Q197" s="122">
        <f>$G197*P197</f>
        <v>0</v>
      </c>
      <c r="R197" s="124"/>
      <c r="S197" s="60">
        <v>5</v>
      </c>
      <c r="T197" s="122">
        <f>$G197*S197</f>
        <v>0</v>
      </c>
      <c r="U197" s="124"/>
      <c r="V197" s="60"/>
      <c r="W197" s="122">
        <f>$G197*V197</f>
        <v>0</v>
      </c>
      <c r="X197" s="124"/>
      <c r="Y197" s="60">
        <v>5</v>
      </c>
      <c r="Z197" s="122">
        <f>$G197*Y197</f>
        <v>0</v>
      </c>
      <c r="AA197" s="124"/>
      <c r="AB197" s="60">
        <v>5</v>
      </c>
      <c r="AC197" s="122">
        <f>$G197*AB197</f>
        <v>0</v>
      </c>
      <c r="AD197" s="124"/>
      <c r="AE197" s="60">
        <v>5</v>
      </c>
      <c r="AF197" s="122">
        <f>$G197*AE197</f>
        <v>0</v>
      </c>
      <c r="AG197" s="124"/>
      <c r="AH197" s="60">
        <v>3</v>
      </c>
      <c r="AI197" s="122">
        <f>$G197*AH197</f>
        <v>0</v>
      </c>
      <c r="AJ197" s="124"/>
      <c r="AK197" s="60"/>
      <c r="AL197" s="122">
        <f>$G197*AK197</f>
        <v>0</v>
      </c>
      <c r="AM197" s="124"/>
      <c r="AN197" s="60">
        <v>5</v>
      </c>
      <c r="AO197" s="122">
        <f>$G197*AN197</f>
        <v>0</v>
      </c>
      <c r="AP197" s="124"/>
      <c r="AQ197" s="60">
        <v>5</v>
      </c>
      <c r="AR197" s="122">
        <f>$G197*AQ197</f>
        <v>0</v>
      </c>
      <c r="AS197" s="124"/>
      <c r="AT197" s="60">
        <v>5</v>
      </c>
      <c r="AU197" s="122">
        <f>$G197*AT197</f>
        <v>0</v>
      </c>
      <c r="AV197" s="124"/>
      <c r="AW197" s="60">
        <v>5</v>
      </c>
      <c r="AX197" s="122">
        <f>$G197*AW197</f>
        <v>0</v>
      </c>
      <c r="AY197" s="124"/>
      <c r="AZ197" s="60"/>
      <c r="BA197" s="122">
        <f>$G197*AZ197</f>
        <v>0</v>
      </c>
      <c r="BB197" s="124"/>
      <c r="BC197" s="60"/>
      <c r="BD197" s="122">
        <f>$G197*BC197</f>
        <v>0</v>
      </c>
      <c r="BE197" s="124"/>
    </row>
    <row r="198" spans="1:57" ht="25.5" x14ac:dyDescent="0.25">
      <c r="A198" s="64" t="s">
        <v>319</v>
      </c>
      <c r="B198" s="75" t="s">
        <v>46</v>
      </c>
      <c r="C198" s="75">
        <v>10</v>
      </c>
      <c r="D198" s="32" t="s">
        <v>447</v>
      </c>
      <c r="E198" s="32" t="s">
        <v>644</v>
      </c>
      <c r="F198" s="14" t="s">
        <v>477</v>
      </c>
      <c r="G198" s="164">
        <f>CENA!G189</f>
        <v>0</v>
      </c>
      <c r="H198" s="121">
        <f t="shared" si="311"/>
        <v>9</v>
      </c>
      <c r="I198" s="121">
        <f t="shared" si="312"/>
        <v>0</v>
      </c>
      <c r="J198" s="60"/>
      <c r="K198" s="122">
        <f t="shared" ref="K198" si="317">$G198*J198</f>
        <v>0</v>
      </c>
      <c r="L198" s="124"/>
      <c r="M198" s="60"/>
      <c r="N198" s="122">
        <f t="shared" si="314"/>
        <v>0</v>
      </c>
      <c r="O198" s="124"/>
      <c r="P198" s="60"/>
      <c r="Q198" s="122">
        <f>$G198*P198</f>
        <v>0</v>
      </c>
      <c r="R198" s="124"/>
      <c r="S198" s="60">
        <v>1</v>
      </c>
      <c r="T198" s="122">
        <f>$G198*S198</f>
        <v>0</v>
      </c>
      <c r="U198" s="124"/>
      <c r="V198" s="60"/>
      <c r="W198" s="122">
        <f>$G198*V198</f>
        <v>0</v>
      </c>
      <c r="X198" s="124"/>
      <c r="Y198" s="60">
        <v>1</v>
      </c>
      <c r="Z198" s="122">
        <f>$G198*Y198</f>
        <v>0</v>
      </c>
      <c r="AA198" s="124"/>
      <c r="AB198" s="60">
        <v>1</v>
      </c>
      <c r="AC198" s="122">
        <f>$G198*AB198</f>
        <v>0</v>
      </c>
      <c r="AD198" s="124"/>
      <c r="AE198" s="60">
        <v>1</v>
      </c>
      <c r="AF198" s="122">
        <f>$G198*AE198</f>
        <v>0</v>
      </c>
      <c r="AG198" s="124"/>
      <c r="AH198" s="60">
        <v>1</v>
      </c>
      <c r="AI198" s="122">
        <f>$G198*AH198</f>
        <v>0</v>
      </c>
      <c r="AJ198" s="124"/>
      <c r="AK198" s="60"/>
      <c r="AL198" s="122">
        <f>$G198*AK198</f>
        <v>0</v>
      </c>
      <c r="AM198" s="124"/>
      <c r="AN198" s="60">
        <v>1</v>
      </c>
      <c r="AO198" s="122">
        <f>$G198*AN198</f>
        <v>0</v>
      </c>
      <c r="AP198" s="124"/>
      <c r="AQ198" s="60">
        <v>1</v>
      </c>
      <c r="AR198" s="122">
        <f>$G198*AQ198</f>
        <v>0</v>
      </c>
      <c r="AS198" s="124"/>
      <c r="AT198" s="60">
        <v>1</v>
      </c>
      <c r="AU198" s="122">
        <f>$G198*AT198</f>
        <v>0</v>
      </c>
      <c r="AV198" s="124"/>
      <c r="AW198" s="60">
        <v>1</v>
      </c>
      <c r="AX198" s="122">
        <f>$G198*AW198</f>
        <v>0</v>
      </c>
      <c r="AY198" s="124"/>
      <c r="AZ198" s="60"/>
      <c r="BA198" s="122">
        <f>$G198*AZ198</f>
        <v>0</v>
      </c>
      <c r="BB198" s="124"/>
      <c r="BC198" s="60"/>
      <c r="BD198" s="122">
        <f>$G198*BC198</f>
        <v>0</v>
      </c>
      <c r="BE198" s="124"/>
    </row>
    <row r="199" spans="1:57" ht="25.5" x14ac:dyDescent="0.25">
      <c r="A199" s="64" t="s">
        <v>320</v>
      </c>
      <c r="B199" s="75" t="s">
        <v>46</v>
      </c>
      <c r="C199" s="75">
        <v>11</v>
      </c>
      <c r="D199" s="32" t="s">
        <v>403</v>
      </c>
      <c r="E199" s="32" t="s">
        <v>645</v>
      </c>
      <c r="F199" s="14" t="s">
        <v>477</v>
      </c>
      <c r="G199" s="164">
        <f>CENA!G190</f>
        <v>0</v>
      </c>
      <c r="H199" s="121">
        <f t="shared" si="311"/>
        <v>27</v>
      </c>
      <c r="I199" s="121">
        <f t="shared" si="312"/>
        <v>0</v>
      </c>
      <c r="J199" s="60"/>
      <c r="K199" s="122">
        <f t="shared" ref="K199" si="318">$G199*J199</f>
        <v>0</v>
      </c>
      <c r="L199" s="124"/>
      <c r="M199" s="60"/>
      <c r="N199" s="122">
        <f t="shared" si="314"/>
        <v>0</v>
      </c>
      <c r="O199" s="124"/>
      <c r="P199" s="60"/>
      <c r="Q199" s="122">
        <f>$G199*P199</f>
        <v>0</v>
      </c>
      <c r="R199" s="124"/>
      <c r="S199" s="60">
        <v>3</v>
      </c>
      <c r="T199" s="122">
        <f>$G199*S199</f>
        <v>0</v>
      </c>
      <c r="U199" s="124"/>
      <c r="V199" s="60"/>
      <c r="W199" s="122">
        <f>$G199*V199</f>
        <v>0</v>
      </c>
      <c r="X199" s="124"/>
      <c r="Y199" s="60">
        <v>3</v>
      </c>
      <c r="Z199" s="122">
        <f>$G199*Y199</f>
        <v>0</v>
      </c>
      <c r="AA199" s="124"/>
      <c r="AB199" s="60">
        <v>3</v>
      </c>
      <c r="AC199" s="122">
        <f>$G199*AB199</f>
        <v>0</v>
      </c>
      <c r="AD199" s="124"/>
      <c r="AE199" s="60">
        <v>3</v>
      </c>
      <c r="AF199" s="122">
        <f>$G199*AE199</f>
        <v>0</v>
      </c>
      <c r="AG199" s="124"/>
      <c r="AH199" s="60">
        <v>3</v>
      </c>
      <c r="AI199" s="122">
        <f>$G199*AH199</f>
        <v>0</v>
      </c>
      <c r="AJ199" s="124"/>
      <c r="AK199" s="60"/>
      <c r="AL199" s="122">
        <f>$G199*AK199</f>
        <v>0</v>
      </c>
      <c r="AM199" s="124"/>
      <c r="AN199" s="60">
        <v>3</v>
      </c>
      <c r="AO199" s="122">
        <f>$G199*AN199</f>
        <v>0</v>
      </c>
      <c r="AP199" s="124"/>
      <c r="AQ199" s="60">
        <v>3</v>
      </c>
      <c r="AR199" s="122">
        <f>$G199*AQ199</f>
        <v>0</v>
      </c>
      <c r="AS199" s="124"/>
      <c r="AT199" s="60">
        <v>3</v>
      </c>
      <c r="AU199" s="122">
        <f>$G199*AT199</f>
        <v>0</v>
      </c>
      <c r="AV199" s="124"/>
      <c r="AW199" s="60">
        <v>3</v>
      </c>
      <c r="AX199" s="122">
        <f>$G199*AW199</f>
        <v>0</v>
      </c>
      <c r="AY199" s="124"/>
      <c r="AZ199" s="60"/>
      <c r="BA199" s="122">
        <f>$G199*AZ199</f>
        <v>0</v>
      </c>
      <c r="BB199" s="124"/>
      <c r="BC199" s="60"/>
      <c r="BD199" s="122">
        <f>$G199*BC199</f>
        <v>0</v>
      </c>
      <c r="BE199" s="124"/>
    </row>
    <row r="200" spans="1:57" x14ac:dyDescent="0.25">
      <c r="A200" s="146"/>
      <c r="B200" s="147"/>
      <c r="C200" s="147"/>
      <c r="D200" s="148" t="s">
        <v>123</v>
      </c>
      <c r="E200" s="148" t="s">
        <v>619</v>
      </c>
      <c r="F200" s="149"/>
      <c r="G200" s="166"/>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A200" s="60"/>
      <c r="BB200" s="60"/>
      <c r="BC200" s="60"/>
      <c r="BD200" s="60"/>
      <c r="BE200" s="60"/>
    </row>
    <row r="201" spans="1:57" x14ac:dyDescent="0.25">
      <c r="A201" s="64" t="s">
        <v>321</v>
      </c>
      <c r="B201" s="75" t="s">
        <v>46</v>
      </c>
      <c r="C201" s="75">
        <v>12</v>
      </c>
      <c r="D201" s="34" t="s">
        <v>448</v>
      </c>
      <c r="E201" s="36" t="s">
        <v>646</v>
      </c>
      <c r="F201" s="10" t="s">
        <v>477</v>
      </c>
      <c r="G201" s="164">
        <f>CENA!G192</f>
        <v>0</v>
      </c>
      <c r="H201" s="121">
        <f t="shared" ref="H201:H206" si="319">J201+M201+P201+S201+V201+Y201+AB201+AE201+AH201+AK201+AN201+AQ201+AZ201+AW201+AT201+BC201</f>
        <v>12</v>
      </c>
      <c r="I201" s="121">
        <f t="shared" ref="I201:I206" si="320">G201*H201</f>
        <v>0</v>
      </c>
      <c r="J201" s="60">
        <v>1</v>
      </c>
      <c r="K201" s="122">
        <f t="shared" ref="K201" si="321">$G201*J201</f>
        <v>0</v>
      </c>
      <c r="L201" s="124"/>
      <c r="M201" s="60">
        <v>1</v>
      </c>
      <c r="N201" s="122">
        <f t="shared" ref="N201:N206" si="322">$G201*M201</f>
        <v>0</v>
      </c>
      <c r="O201" s="124"/>
      <c r="P201" s="60">
        <v>1</v>
      </c>
      <c r="Q201" s="122">
        <f t="shared" ref="Q201:Q206" si="323">$G201*P201</f>
        <v>0</v>
      </c>
      <c r="R201" s="124"/>
      <c r="S201" s="60">
        <v>1</v>
      </c>
      <c r="T201" s="122">
        <f t="shared" ref="T201:T206" si="324">$G201*S201</f>
        <v>0</v>
      </c>
      <c r="U201" s="124"/>
      <c r="V201" s="60"/>
      <c r="W201" s="122">
        <f t="shared" ref="W201:W206" si="325">$G201*V201</f>
        <v>0</v>
      </c>
      <c r="X201" s="124"/>
      <c r="Y201" s="60">
        <v>1</v>
      </c>
      <c r="Z201" s="122">
        <f t="shared" ref="Z201:Z206" si="326">$G201*Y201</f>
        <v>0</v>
      </c>
      <c r="AA201" s="124"/>
      <c r="AB201" s="60">
        <v>1</v>
      </c>
      <c r="AC201" s="122">
        <f t="shared" ref="AC201:AC206" si="327">$G201*AB201</f>
        <v>0</v>
      </c>
      <c r="AD201" s="124"/>
      <c r="AE201" s="60">
        <v>1</v>
      </c>
      <c r="AF201" s="122">
        <f t="shared" ref="AF201:AF206" si="328">$G201*AE201</f>
        <v>0</v>
      </c>
      <c r="AG201" s="124"/>
      <c r="AH201" s="60">
        <v>1</v>
      </c>
      <c r="AI201" s="122">
        <f t="shared" ref="AI201:AI206" si="329">$G201*AH201</f>
        <v>0</v>
      </c>
      <c r="AJ201" s="124"/>
      <c r="AK201" s="60">
        <v>1</v>
      </c>
      <c r="AL201" s="122">
        <f t="shared" ref="AL201:AL206" si="330">$G201*AK201</f>
        <v>0</v>
      </c>
      <c r="AM201" s="124"/>
      <c r="AN201" s="60"/>
      <c r="AO201" s="122">
        <f t="shared" ref="AO201:AO206" si="331">$G201*AN201</f>
        <v>0</v>
      </c>
      <c r="AP201" s="124"/>
      <c r="AQ201" s="60">
        <v>1</v>
      </c>
      <c r="AR201" s="122">
        <f t="shared" ref="AR201:AR206" si="332">$G201*AQ201</f>
        <v>0</v>
      </c>
      <c r="AS201" s="124"/>
      <c r="AT201" s="60">
        <v>1</v>
      </c>
      <c r="AU201" s="122">
        <f t="shared" ref="AU201:AU206" si="333">$G201*AT201</f>
        <v>0</v>
      </c>
      <c r="AV201" s="124"/>
      <c r="AW201" s="60">
        <v>1</v>
      </c>
      <c r="AX201" s="122">
        <f t="shared" ref="AX201:AX206" si="334">$G201*AW201</f>
        <v>0</v>
      </c>
      <c r="AY201" s="124"/>
      <c r="AZ201" s="60"/>
      <c r="BA201" s="122">
        <f t="shared" ref="BA201:BA206" si="335">$G201*AZ201</f>
        <v>0</v>
      </c>
      <c r="BB201" s="124"/>
      <c r="BC201" s="60"/>
      <c r="BD201" s="122">
        <f t="shared" ref="BD201:BD206" si="336">$G201*BC201</f>
        <v>0</v>
      </c>
      <c r="BE201" s="124"/>
    </row>
    <row r="202" spans="1:57" ht="38.25" x14ac:dyDescent="0.25">
      <c r="A202" s="64" t="s">
        <v>322</v>
      </c>
      <c r="B202" s="75" t="s">
        <v>46</v>
      </c>
      <c r="C202" s="75">
        <v>13</v>
      </c>
      <c r="D202" s="36" t="s">
        <v>404</v>
      </c>
      <c r="E202" s="36" t="s">
        <v>647</v>
      </c>
      <c r="F202" s="10" t="s">
        <v>477</v>
      </c>
      <c r="G202" s="164">
        <f>CENA!G193</f>
        <v>0</v>
      </c>
      <c r="H202" s="121">
        <f t="shared" si="319"/>
        <v>12</v>
      </c>
      <c r="I202" s="121">
        <f t="shared" si="320"/>
        <v>0</v>
      </c>
      <c r="J202" s="60">
        <v>1</v>
      </c>
      <c r="K202" s="122">
        <f t="shared" ref="K202" si="337">$G202*J202</f>
        <v>0</v>
      </c>
      <c r="L202" s="124"/>
      <c r="M202" s="60">
        <v>1</v>
      </c>
      <c r="N202" s="122">
        <f t="shared" si="322"/>
        <v>0</v>
      </c>
      <c r="O202" s="124"/>
      <c r="P202" s="60">
        <v>1</v>
      </c>
      <c r="Q202" s="122">
        <f t="shared" si="323"/>
        <v>0</v>
      </c>
      <c r="R202" s="124"/>
      <c r="S202" s="60">
        <v>1</v>
      </c>
      <c r="T202" s="122">
        <f t="shared" si="324"/>
        <v>0</v>
      </c>
      <c r="U202" s="124"/>
      <c r="V202" s="60"/>
      <c r="W202" s="122">
        <f t="shared" si="325"/>
        <v>0</v>
      </c>
      <c r="X202" s="124"/>
      <c r="Y202" s="60">
        <v>1</v>
      </c>
      <c r="Z202" s="122">
        <f t="shared" si="326"/>
        <v>0</v>
      </c>
      <c r="AA202" s="124"/>
      <c r="AB202" s="60">
        <v>1</v>
      </c>
      <c r="AC202" s="122">
        <f t="shared" si="327"/>
        <v>0</v>
      </c>
      <c r="AD202" s="124"/>
      <c r="AE202" s="60">
        <v>1</v>
      </c>
      <c r="AF202" s="122">
        <f t="shared" si="328"/>
        <v>0</v>
      </c>
      <c r="AG202" s="124"/>
      <c r="AH202" s="60">
        <v>1</v>
      </c>
      <c r="AI202" s="122">
        <f t="shared" si="329"/>
        <v>0</v>
      </c>
      <c r="AJ202" s="124"/>
      <c r="AK202" s="60">
        <v>1</v>
      </c>
      <c r="AL202" s="122">
        <f t="shared" si="330"/>
        <v>0</v>
      </c>
      <c r="AM202" s="124"/>
      <c r="AN202" s="60"/>
      <c r="AO202" s="122">
        <f t="shared" si="331"/>
        <v>0</v>
      </c>
      <c r="AP202" s="124"/>
      <c r="AQ202" s="60">
        <v>1</v>
      </c>
      <c r="AR202" s="122">
        <f t="shared" si="332"/>
        <v>0</v>
      </c>
      <c r="AS202" s="124"/>
      <c r="AT202" s="60">
        <v>1</v>
      </c>
      <c r="AU202" s="122">
        <f t="shared" si="333"/>
        <v>0</v>
      </c>
      <c r="AV202" s="124"/>
      <c r="AW202" s="60">
        <v>1</v>
      </c>
      <c r="AX202" s="122">
        <f t="shared" si="334"/>
        <v>0</v>
      </c>
      <c r="AY202" s="124"/>
      <c r="AZ202" s="60"/>
      <c r="BA202" s="122">
        <f t="shared" si="335"/>
        <v>0</v>
      </c>
      <c r="BB202" s="124"/>
      <c r="BC202" s="60"/>
      <c r="BD202" s="122">
        <f t="shared" si="336"/>
        <v>0</v>
      </c>
      <c r="BE202" s="124"/>
    </row>
    <row r="203" spans="1:57" x14ac:dyDescent="0.25">
      <c r="A203" s="64" t="s">
        <v>323</v>
      </c>
      <c r="B203" s="75" t="s">
        <v>46</v>
      </c>
      <c r="C203" s="75">
        <v>14</v>
      </c>
      <c r="D203" s="34" t="s">
        <v>449</v>
      </c>
      <c r="E203" s="34" t="s">
        <v>648</v>
      </c>
      <c r="F203" s="10" t="s">
        <v>477</v>
      </c>
      <c r="G203" s="164">
        <f>CENA!G194</f>
        <v>0</v>
      </c>
      <c r="H203" s="121">
        <f t="shared" si="319"/>
        <v>11</v>
      </c>
      <c r="I203" s="121">
        <f t="shared" si="320"/>
        <v>0</v>
      </c>
      <c r="J203" s="60">
        <v>1</v>
      </c>
      <c r="K203" s="122">
        <f t="shared" ref="K203" si="338">$G203*J203</f>
        <v>0</v>
      </c>
      <c r="L203" s="124"/>
      <c r="M203" s="60">
        <v>1</v>
      </c>
      <c r="N203" s="122">
        <f t="shared" si="322"/>
        <v>0</v>
      </c>
      <c r="O203" s="124"/>
      <c r="P203" s="60"/>
      <c r="Q203" s="122">
        <f t="shared" si="323"/>
        <v>0</v>
      </c>
      <c r="R203" s="124"/>
      <c r="S203" s="60">
        <v>1</v>
      </c>
      <c r="T203" s="122">
        <f t="shared" si="324"/>
        <v>0</v>
      </c>
      <c r="U203" s="124"/>
      <c r="V203" s="60"/>
      <c r="W203" s="122">
        <f t="shared" si="325"/>
        <v>0</v>
      </c>
      <c r="X203" s="124"/>
      <c r="Y203" s="60">
        <v>1</v>
      </c>
      <c r="Z203" s="122">
        <f t="shared" si="326"/>
        <v>0</v>
      </c>
      <c r="AA203" s="124"/>
      <c r="AB203" s="60">
        <v>1</v>
      </c>
      <c r="AC203" s="122">
        <f t="shared" si="327"/>
        <v>0</v>
      </c>
      <c r="AD203" s="124"/>
      <c r="AE203" s="60">
        <v>1</v>
      </c>
      <c r="AF203" s="122">
        <f t="shared" si="328"/>
        <v>0</v>
      </c>
      <c r="AG203" s="124"/>
      <c r="AH203" s="60">
        <v>1</v>
      </c>
      <c r="AI203" s="122">
        <f t="shared" si="329"/>
        <v>0</v>
      </c>
      <c r="AJ203" s="124"/>
      <c r="AK203" s="60">
        <v>1</v>
      </c>
      <c r="AL203" s="122">
        <f t="shared" si="330"/>
        <v>0</v>
      </c>
      <c r="AM203" s="124"/>
      <c r="AN203" s="60"/>
      <c r="AO203" s="122">
        <f t="shared" si="331"/>
        <v>0</v>
      </c>
      <c r="AP203" s="124"/>
      <c r="AQ203" s="60">
        <v>1</v>
      </c>
      <c r="AR203" s="122">
        <f t="shared" si="332"/>
        <v>0</v>
      </c>
      <c r="AS203" s="124"/>
      <c r="AT203" s="60">
        <v>1</v>
      </c>
      <c r="AU203" s="122">
        <f t="shared" si="333"/>
        <v>0</v>
      </c>
      <c r="AV203" s="124"/>
      <c r="AW203" s="60">
        <v>1</v>
      </c>
      <c r="AX203" s="122">
        <f t="shared" si="334"/>
        <v>0</v>
      </c>
      <c r="AY203" s="124"/>
      <c r="AZ203" s="60"/>
      <c r="BA203" s="122">
        <f t="shared" si="335"/>
        <v>0</v>
      </c>
      <c r="BB203" s="124"/>
      <c r="BC203" s="60"/>
      <c r="BD203" s="122">
        <f t="shared" si="336"/>
        <v>0</v>
      </c>
      <c r="BE203" s="124"/>
    </row>
    <row r="204" spans="1:57" ht="25.5" x14ac:dyDescent="0.25">
      <c r="A204" s="64" t="s">
        <v>324</v>
      </c>
      <c r="B204" s="75" t="s">
        <v>46</v>
      </c>
      <c r="C204" s="75">
        <v>15</v>
      </c>
      <c r="D204" s="36" t="s">
        <v>450</v>
      </c>
      <c r="E204" s="36" t="s">
        <v>649</v>
      </c>
      <c r="F204" s="10" t="s">
        <v>477</v>
      </c>
      <c r="G204" s="164">
        <f>CENA!G195</f>
        <v>0</v>
      </c>
      <c r="H204" s="121">
        <f t="shared" si="319"/>
        <v>11</v>
      </c>
      <c r="I204" s="121">
        <f t="shared" si="320"/>
        <v>0</v>
      </c>
      <c r="J204" s="60">
        <v>1</v>
      </c>
      <c r="K204" s="122">
        <f t="shared" ref="K204" si="339">$G204*J204</f>
        <v>0</v>
      </c>
      <c r="L204" s="124"/>
      <c r="M204" s="60">
        <v>1</v>
      </c>
      <c r="N204" s="122">
        <f t="shared" si="322"/>
        <v>0</v>
      </c>
      <c r="O204" s="124"/>
      <c r="P204" s="60"/>
      <c r="Q204" s="122">
        <f t="shared" si="323"/>
        <v>0</v>
      </c>
      <c r="R204" s="124"/>
      <c r="S204" s="60">
        <v>1</v>
      </c>
      <c r="T204" s="122">
        <f t="shared" si="324"/>
        <v>0</v>
      </c>
      <c r="U204" s="124"/>
      <c r="V204" s="60"/>
      <c r="W204" s="122">
        <f t="shared" si="325"/>
        <v>0</v>
      </c>
      <c r="X204" s="124"/>
      <c r="Y204" s="60">
        <v>1</v>
      </c>
      <c r="Z204" s="122">
        <f t="shared" si="326"/>
        <v>0</v>
      </c>
      <c r="AA204" s="124"/>
      <c r="AB204" s="60">
        <v>1</v>
      </c>
      <c r="AC204" s="122">
        <f t="shared" si="327"/>
        <v>0</v>
      </c>
      <c r="AD204" s="124"/>
      <c r="AE204" s="60">
        <v>1</v>
      </c>
      <c r="AF204" s="122">
        <f t="shared" si="328"/>
        <v>0</v>
      </c>
      <c r="AG204" s="124"/>
      <c r="AH204" s="60">
        <v>1</v>
      </c>
      <c r="AI204" s="122">
        <f t="shared" si="329"/>
        <v>0</v>
      </c>
      <c r="AJ204" s="124"/>
      <c r="AK204" s="60">
        <v>1</v>
      </c>
      <c r="AL204" s="122">
        <f t="shared" si="330"/>
        <v>0</v>
      </c>
      <c r="AM204" s="124"/>
      <c r="AN204" s="60"/>
      <c r="AO204" s="122">
        <f t="shared" si="331"/>
        <v>0</v>
      </c>
      <c r="AP204" s="124"/>
      <c r="AQ204" s="60">
        <v>1</v>
      </c>
      <c r="AR204" s="122">
        <f t="shared" si="332"/>
        <v>0</v>
      </c>
      <c r="AS204" s="124"/>
      <c r="AT204" s="60">
        <v>1</v>
      </c>
      <c r="AU204" s="122">
        <f t="shared" si="333"/>
        <v>0</v>
      </c>
      <c r="AV204" s="124"/>
      <c r="AW204" s="60">
        <v>1</v>
      </c>
      <c r="AX204" s="122">
        <f t="shared" si="334"/>
        <v>0</v>
      </c>
      <c r="AY204" s="124"/>
      <c r="AZ204" s="60"/>
      <c r="BA204" s="122">
        <f t="shared" si="335"/>
        <v>0</v>
      </c>
      <c r="BB204" s="124"/>
      <c r="BC204" s="60"/>
      <c r="BD204" s="122">
        <f t="shared" si="336"/>
        <v>0</v>
      </c>
      <c r="BE204" s="124"/>
    </row>
    <row r="205" spans="1:57" ht="38.25" x14ac:dyDescent="0.25">
      <c r="A205" s="64" t="s">
        <v>325</v>
      </c>
      <c r="B205" s="75" t="s">
        <v>46</v>
      </c>
      <c r="C205" s="75">
        <v>16</v>
      </c>
      <c r="D205" s="34" t="s">
        <v>451</v>
      </c>
      <c r="E205" s="34" t="s">
        <v>650</v>
      </c>
      <c r="F205" s="10" t="s">
        <v>477</v>
      </c>
      <c r="G205" s="164">
        <f>CENA!G196</f>
        <v>0</v>
      </c>
      <c r="H205" s="121">
        <f t="shared" si="319"/>
        <v>12</v>
      </c>
      <c r="I205" s="121">
        <f t="shared" si="320"/>
        <v>0</v>
      </c>
      <c r="J205" s="60">
        <v>1</v>
      </c>
      <c r="K205" s="122">
        <f t="shared" ref="K205" si="340">$G205*J205</f>
        <v>0</v>
      </c>
      <c r="L205" s="124"/>
      <c r="M205" s="60">
        <v>1</v>
      </c>
      <c r="N205" s="122">
        <f t="shared" si="322"/>
        <v>0</v>
      </c>
      <c r="O205" s="124"/>
      <c r="P205" s="60">
        <v>1</v>
      </c>
      <c r="Q205" s="122">
        <f t="shared" si="323"/>
        <v>0</v>
      </c>
      <c r="R205" s="124"/>
      <c r="S205" s="60">
        <v>1</v>
      </c>
      <c r="T205" s="122">
        <f t="shared" si="324"/>
        <v>0</v>
      </c>
      <c r="U205" s="124"/>
      <c r="V205" s="60"/>
      <c r="W205" s="122">
        <f t="shared" si="325"/>
        <v>0</v>
      </c>
      <c r="X205" s="124"/>
      <c r="Y205" s="60">
        <v>1</v>
      </c>
      <c r="Z205" s="122">
        <f t="shared" si="326"/>
        <v>0</v>
      </c>
      <c r="AA205" s="124"/>
      <c r="AB205" s="60">
        <v>1</v>
      </c>
      <c r="AC205" s="122">
        <f t="shared" si="327"/>
        <v>0</v>
      </c>
      <c r="AD205" s="124"/>
      <c r="AE205" s="60">
        <v>1</v>
      </c>
      <c r="AF205" s="122">
        <f t="shared" si="328"/>
        <v>0</v>
      </c>
      <c r="AG205" s="124"/>
      <c r="AH205" s="60">
        <v>1</v>
      </c>
      <c r="AI205" s="122">
        <f t="shared" si="329"/>
        <v>0</v>
      </c>
      <c r="AJ205" s="124"/>
      <c r="AK205" s="60">
        <v>1</v>
      </c>
      <c r="AL205" s="122">
        <f t="shared" si="330"/>
        <v>0</v>
      </c>
      <c r="AM205" s="124"/>
      <c r="AN205" s="60"/>
      <c r="AO205" s="122">
        <f t="shared" si="331"/>
        <v>0</v>
      </c>
      <c r="AP205" s="124"/>
      <c r="AQ205" s="60">
        <v>1</v>
      </c>
      <c r="AR205" s="122">
        <f t="shared" si="332"/>
        <v>0</v>
      </c>
      <c r="AS205" s="124"/>
      <c r="AT205" s="60">
        <v>1</v>
      </c>
      <c r="AU205" s="122">
        <f t="shared" si="333"/>
        <v>0</v>
      </c>
      <c r="AV205" s="124"/>
      <c r="AW205" s="60">
        <v>1</v>
      </c>
      <c r="AX205" s="122">
        <f t="shared" si="334"/>
        <v>0</v>
      </c>
      <c r="AY205" s="124"/>
      <c r="AZ205" s="60"/>
      <c r="BA205" s="122">
        <f t="shared" si="335"/>
        <v>0</v>
      </c>
      <c r="BB205" s="124"/>
      <c r="BC205" s="60"/>
      <c r="BD205" s="122">
        <f t="shared" si="336"/>
        <v>0</v>
      </c>
      <c r="BE205" s="124"/>
    </row>
    <row r="206" spans="1:57" ht="25.5" x14ac:dyDescent="0.25">
      <c r="A206" s="64" t="s">
        <v>326</v>
      </c>
      <c r="B206" s="75" t="s">
        <v>46</v>
      </c>
      <c r="C206" s="75">
        <v>17</v>
      </c>
      <c r="D206" s="36" t="s">
        <v>405</v>
      </c>
      <c r="E206" s="36" t="s">
        <v>651</v>
      </c>
      <c r="F206" s="10" t="s">
        <v>477</v>
      </c>
      <c r="G206" s="164">
        <f>CENA!G197</f>
        <v>0</v>
      </c>
      <c r="H206" s="121">
        <f t="shared" si="319"/>
        <v>11</v>
      </c>
      <c r="I206" s="121">
        <f t="shared" si="320"/>
        <v>0</v>
      </c>
      <c r="J206" s="60">
        <v>1</v>
      </c>
      <c r="K206" s="122">
        <f t="shared" ref="K206" si="341">$G206*J206</f>
        <v>0</v>
      </c>
      <c r="L206" s="124"/>
      <c r="M206" s="60">
        <v>1</v>
      </c>
      <c r="N206" s="122">
        <f t="shared" si="322"/>
        <v>0</v>
      </c>
      <c r="O206" s="124"/>
      <c r="P206" s="60"/>
      <c r="Q206" s="122">
        <f t="shared" si="323"/>
        <v>0</v>
      </c>
      <c r="R206" s="124"/>
      <c r="S206" s="60">
        <v>1</v>
      </c>
      <c r="T206" s="122">
        <f t="shared" si="324"/>
        <v>0</v>
      </c>
      <c r="U206" s="124"/>
      <c r="V206" s="60"/>
      <c r="W206" s="122">
        <f t="shared" si="325"/>
        <v>0</v>
      </c>
      <c r="X206" s="124"/>
      <c r="Y206" s="60">
        <v>1</v>
      </c>
      <c r="Z206" s="122">
        <f t="shared" si="326"/>
        <v>0</v>
      </c>
      <c r="AA206" s="124"/>
      <c r="AB206" s="60">
        <v>1</v>
      </c>
      <c r="AC206" s="122">
        <f t="shared" si="327"/>
        <v>0</v>
      </c>
      <c r="AD206" s="124"/>
      <c r="AE206" s="60">
        <v>1</v>
      </c>
      <c r="AF206" s="122">
        <f t="shared" si="328"/>
        <v>0</v>
      </c>
      <c r="AG206" s="124"/>
      <c r="AH206" s="60">
        <v>1</v>
      </c>
      <c r="AI206" s="122">
        <f t="shared" si="329"/>
        <v>0</v>
      </c>
      <c r="AJ206" s="124"/>
      <c r="AK206" s="60">
        <v>1</v>
      </c>
      <c r="AL206" s="122">
        <f t="shared" si="330"/>
        <v>0</v>
      </c>
      <c r="AM206" s="124"/>
      <c r="AN206" s="60"/>
      <c r="AO206" s="122">
        <f t="shared" si="331"/>
        <v>0</v>
      </c>
      <c r="AP206" s="124"/>
      <c r="AQ206" s="60">
        <v>1</v>
      </c>
      <c r="AR206" s="122">
        <f t="shared" si="332"/>
        <v>0</v>
      </c>
      <c r="AS206" s="124"/>
      <c r="AT206" s="60">
        <v>1</v>
      </c>
      <c r="AU206" s="122">
        <f t="shared" si="333"/>
        <v>0</v>
      </c>
      <c r="AV206" s="124"/>
      <c r="AW206" s="60">
        <v>1</v>
      </c>
      <c r="AX206" s="122">
        <f t="shared" si="334"/>
        <v>0</v>
      </c>
      <c r="AY206" s="124"/>
      <c r="AZ206" s="60"/>
      <c r="BA206" s="122">
        <f t="shared" si="335"/>
        <v>0</v>
      </c>
      <c r="BB206" s="124"/>
      <c r="BC206" s="60"/>
      <c r="BD206" s="122">
        <f t="shared" si="336"/>
        <v>0</v>
      </c>
      <c r="BE206" s="124"/>
    </row>
    <row r="207" spans="1:57" ht="25.5" x14ac:dyDescent="0.25">
      <c r="A207" s="64" t="s">
        <v>327</v>
      </c>
      <c r="B207" s="75" t="s">
        <v>46</v>
      </c>
      <c r="C207" s="75">
        <v>18</v>
      </c>
      <c r="D207" s="36" t="s">
        <v>406</v>
      </c>
      <c r="E207" s="36" t="s">
        <v>652</v>
      </c>
      <c r="F207" s="10" t="s">
        <v>16</v>
      </c>
      <c r="G207" s="164" t="str">
        <f>CENA!G198</f>
        <v>/</v>
      </c>
      <c r="H207" s="121" t="s">
        <v>16</v>
      </c>
      <c r="I207" s="121" t="s">
        <v>16</v>
      </c>
      <c r="J207" s="60" t="s">
        <v>16</v>
      </c>
      <c r="K207" s="122" t="s">
        <v>16</v>
      </c>
      <c r="L207" s="124"/>
      <c r="M207" s="60" t="s">
        <v>16</v>
      </c>
      <c r="N207" s="122" t="s">
        <v>16</v>
      </c>
      <c r="O207" s="124"/>
      <c r="P207" s="60" t="s">
        <v>16</v>
      </c>
      <c r="Q207" s="122" t="s">
        <v>16</v>
      </c>
      <c r="R207" s="124"/>
      <c r="S207" s="60" t="s">
        <v>16</v>
      </c>
      <c r="T207" s="122" t="s">
        <v>16</v>
      </c>
      <c r="U207" s="124"/>
      <c r="V207" s="60" t="s">
        <v>16</v>
      </c>
      <c r="W207" s="122" t="s">
        <v>16</v>
      </c>
      <c r="X207" s="124"/>
      <c r="Y207" s="60" t="s">
        <v>16</v>
      </c>
      <c r="Z207" s="122" t="s">
        <v>16</v>
      </c>
      <c r="AA207" s="124"/>
      <c r="AB207" s="60" t="s">
        <v>16</v>
      </c>
      <c r="AC207" s="122" t="s">
        <v>16</v>
      </c>
      <c r="AD207" s="124"/>
      <c r="AE207" s="60" t="s">
        <v>16</v>
      </c>
      <c r="AF207" s="122" t="s">
        <v>16</v>
      </c>
      <c r="AG207" s="124"/>
      <c r="AH207" s="60" t="s">
        <v>16</v>
      </c>
      <c r="AI207" s="122" t="s">
        <v>16</v>
      </c>
      <c r="AJ207" s="124"/>
      <c r="AK207" s="60" t="s">
        <v>16</v>
      </c>
      <c r="AL207" s="122" t="s">
        <v>16</v>
      </c>
      <c r="AM207" s="124"/>
      <c r="AN207" s="60" t="s">
        <v>16</v>
      </c>
      <c r="AO207" s="122" t="s">
        <v>16</v>
      </c>
      <c r="AP207" s="124"/>
      <c r="AQ207" s="60" t="s">
        <v>16</v>
      </c>
      <c r="AR207" s="122" t="s">
        <v>16</v>
      </c>
      <c r="AS207" s="124"/>
      <c r="AT207" s="60" t="s">
        <v>16</v>
      </c>
      <c r="AU207" s="122" t="s">
        <v>16</v>
      </c>
      <c r="AV207" s="124"/>
      <c r="AW207" s="60" t="s">
        <v>16</v>
      </c>
      <c r="AX207" s="122" t="s">
        <v>16</v>
      </c>
      <c r="AY207" s="124"/>
      <c r="AZ207" s="60" t="s">
        <v>16</v>
      </c>
      <c r="BA207" s="122" t="s">
        <v>16</v>
      </c>
      <c r="BB207" s="124"/>
      <c r="BC207" s="60" t="s">
        <v>16</v>
      </c>
      <c r="BD207" s="122" t="s">
        <v>16</v>
      </c>
      <c r="BE207" s="124"/>
    </row>
    <row r="208" spans="1:57" x14ac:dyDescent="0.25">
      <c r="A208" s="64" t="s">
        <v>328</v>
      </c>
      <c r="B208" s="70"/>
      <c r="C208" s="70" t="s">
        <v>22</v>
      </c>
      <c r="D208" s="34" t="s">
        <v>452</v>
      </c>
      <c r="E208" s="34" t="s">
        <v>654</v>
      </c>
      <c r="F208" s="10" t="s">
        <v>477</v>
      </c>
      <c r="G208" s="164">
        <f>CENA!G199</f>
        <v>0</v>
      </c>
      <c r="H208" s="121">
        <f t="shared" ref="H208:H210" si="342">J208+M208+P208+S208+V208+Y208+AB208+AE208+AH208+AK208+AN208+AQ208+AZ208+AW208+AT208+BC208</f>
        <v>12</v>
      </c>
      <c r="I208" s="121">
        <f t="shared" ref="I208:I210" si="343">G208*H208</f>
        <v>0</v>
      </c>
      <c r="J208" s="60">
        <v>1</v>
      </c>
      <c r="K208" s="122">
        <f t="shared" ref="K208" si="344">$G208*J208</f>
        <v>0</v>
      </c>
      <c r="L208" s="124"/>
      <c r="M208" s="60">
        <v>1</v>
      </c>
      <c r="N208" s="122">
        <f t="shared" ref="N208:N210" si="345">$G208*M208</f>
        <v>0</v>
      </c>
      <c r="O208" s="124"/>
      <c r="P208" s="60">
        <v>1</v>
      </c>
      <c r="Q208" s="122">
        <f>$G208*P208</f>
        <v>0</v>
      </c>
      <c r="R208" s="124"/>
      <c r="S208" s="60">
        <v>1</v>
      </c>
      <c r="T208" s="122">
        <f>$G208*S208</f>
        <v>0</v>
      </c>
      <c r="U208" s="124"/>
      <c r="V208" s="60"/>
      <c r="W208" s="122">
        <f>$G208*V208</f>
        <v>0</v>
      </c>
      <c r="X208" s="124"/>
      <c r="Y208" s="60">
        <v>1</v>
      </c>
      <c r="Z208" s="122">
        <f>$G208*Y208</f>
        <v>0</v>
      </c>
      <c r="AA208" s="124"/>
      <c r="AB208" s="60">
        <v>1</v>
      </c>
      <c r="AC208" s="122">
        <f>$G208*AB208</f>
        <v>0</v>
      </c>
      <c r="AD208" s="124"/>
      <c r="AE208" s="60">
        <v>1</v>
      </c>
      <c r="AF208" s="122">
        <f>$G208*AE208</f>
        <v>0</v>
      </c>
      <c r="AG208" s="124"/>
      <c r="AH208" s="60">
        <v>1</v>
      </c>
      <c r="AI208" s="122">
        <f>$G208*AH208</f>
        <v>0</v>
      </c>
      <c r="AJ208" s="124"/>
      <c r="AK208" s="60">
        <v>1</v>
      </c>
      <c r="AL208" s="122">
        <f>$G208*AK208</f>
        <v>0</v>
      </c>
      <c r="AM208" s="124"/>
      <c r="AN208" s="60"/>
      <c r="AO208" s="122">
        <f>$G208*AN208</f>
        <v>0</v>
      </c>
      <c r="AP208" s="124"/>
      <c r="AQ208" s="60">
        <v>1</v>
      </c>
      <c r="AR208" s="122">
        <f>$G208*AQ208</f>
        <v>0</v>
      </c>
      <c r="AS208" s="124"/>
      <c r="AT208" s="60">
        <v>1</v>
      </c>
      <c r="AU208" s="122">
        <f>$G208*AT208</f>
        <v>0</v>
      </c>
      <c r="AV208" s="124"/>
      <c r="AW208" s="60">
        <v>1</v>
      </c>
      <c r="AX208" s="122">
        <f>$G208*AW208</f>
        <v>0</v>
      </c>
      <c r="AY208" s="124"/>
      <c r="AZ208" s="60"/>
      <c r="BA208" s="122">
        <f>$G208*AZ208</f>
        <v>0</v>
      </c>
      <c r="BB208" s="124"/>
      <c r="BC208" s="60"/>
      <c r="BD208" s="122">
        <f>$G208*BC208</f>
        <v>0</v>
      </c>
      <c r="BE208" s="124"/>
    </row>
    <row r="209" spans="1:59" ht="25.5" x14ac:dyDescent="0.25">
      <c r="A209" s="64" t="s">
        <v>329</v>
      </c>
      <c r="B209" s="70"/>
      <c r="C209" s="70" t="s">
        <v>49</v>
      </c>
      <c r="D209" s="34" t="s">
        <v>121</v>
      </c>
      <c r="E209" s="34" t="s">
        <v>653</v>
      </c>
      <c r="F209" s="10" t="s">
        <v>477</v>
      </c>
      <c r="G209" s="164">
        <f>CENA!G200</f>
        <v>0</v>
      </c>
      <c r="H209" s="121">
        <f t="shared" si="342"/>
        <v>12</v>
      </c>
      <c r="I209" s="121">
        <f t="shared" si="343"/>
        <v>0</v>
      </c>
      <c r="J209" s="60">
        <v>1</v>
      </c>
      <c r="K209" s="122">
        <f t="shared" ref="K209" si="346">$G209*J209</f>
        <v>0</v>
      </c>
      <c r="L209" s="124"/>
      <c r="M209" s="60">
        <v>1</v>
      </c>
      <c r="N209" s="122">
        <f t="shared" si="345"/>
        <v>0</v>
      </c>
      <c r="O209" s="124"/>
      <c r="P209" s="60">
        <v>1</v>
      </c>
      <c r="Q209" s="122">
        <f>$G209*P209</f>
        <v>0</v>
      </c>
      <c r="R209" s="124"/>
      <c r="S209" s="60">
        <v>1</v>
      </c>
      <c r="T209" s="122">
        <f>$G209*S209</f>
        <v>0</v>
      </c>
      <c r="U209" s="124"/>
      <c r="V209" s="60"/>
      <c r="W209" s="122">
        <f>$G209*V209</f>
        <v>0</v>
      </c>
      <c r="X209" s="124"/>
      <c r="Y209" s="60">
        <v>1</v>
      </c>
      <c r="Z209" s="122">
        <f>$G209*Y209</f>
        <v>0</v>
      </c>
      <c r="AA209" s="124"/>
      <c r="AB209" s="60">
        <v>1</v>
      </c>
      <c r="AC209" s="122">
        <f>$G209*AB209</f>
        <v>0</v>
      </c>
      <c r="AD209" s="124"/>
      <c r="AE209" s="60">
        <v>1</v>
      </c>
      <c r="AF209" s="122">
        <f>$G209*AE209</f>
        <v>0</v>
      </c>
      <c r="AG209" s="124"/>
      <c r="AH209" s="60">
        <v>1</v>
      </c>
      <c r="AI209" s="122">
        <f>$G209*AH209</f>
        <v>0</v>
      </c>
      <c r="AJ209" s="124"/>
      <c r="AK209" s="60">
        <v>1</v>
      </c>
      <c r="AL209" s="122">
        <f>$G209*AK209</f>
        <v>0</v>
      </c>
      <c r="AM209" s="124"/>
      <c r="AN209" s="60"/>
      <c r="AO209" s="122">
        <f>$G209*AN209</f>
        <v>0</v>
      </c>
      <c r="AP209" s="124"/>
      <c r="AQ209" s="60">
        <v>1</v>
      </c>
      <c r="AR209" s="122">
        <f>$G209*AQ209</f>
        <v>0</v>
      </c>
      <c r="AS209" s="124"/>
      <c r="AT209" s="60">
        <v>1</v>
      </c>
      <c r="AU209" s="122">
        <f>$G209*AT209</f>
        <v>0</v>
      </c>
      <c r="AV209" s="124"/>
      <c r="AW209" s="60">
        <v>1</v>
      </c>
      <c r="AX209" s="122">
        <f>$G209*AW209</f>
        <v>0</v>
      </c>
      <c r="AY209" s="124"/>
      <c r="AZ209" s="60"/>
      <c r="BA209" s="122">
        <f>$G209*AZ209</f>
        <v>0</v>
      </c>
      <c r="BB209" s="124"/>
      <c r="BC209" s="60"/>
      <c r="BD209" s="122">
        <f>$G209*BC209</f>
        <v>0</v>
      </c>
      <c r="BE209" s="124"/>
    </row>
    <row r="210" spans="1:59" ht="25.5" x14ac:dyDescent="0.25">
      <c r="A210" s="64" t="s">
        <v>330</v>
      </c>
      <c r="B210" s="70"/>
      <c r="C210" s="70" t="s">
        <v>50</v>
      </c>
      <c r="D210" s="34" t="s">
        <v>457</v>
      </c>
      <c r="E210" s="34" t="s">
        <v>655</v>
      </c>
      <c r="F210" s="10" t="s">
        <v>477</v>
      </c>
      <c r="G210" s="164">
        <f>CENA!G201</f>
        <v>0</v>
      </c>
      <c r="H210" s="121">
        <f t="shared" si="342"/>
        <v>12</v>
      </c>
      <c r="I210" s="121">
        <f t="shared" si="343"/>
        <v>0</v>
      </c>
      <c r="J210" s="60">
        <v>1</v>
      </c>
      <c r="K210" s="122">
        <f t="shared" ref="K210" si="347">$G210*J210</f>
        <v>0</v>
      </c>
      <c r="L210" s="124"/>
      <c r="M210" s="60">
        <v>1</v>
      </c>
      <c r="N210" s="122">
        <f t="shared" si="345"/>
        <v>0</v>
      </c>
      <c r="O210" s="124"/>
      <c r="P210" s="60">
        <v>1</v>
      </c>
      <c r="Q210" s="122">
        <f>$G210*P210</f>
        <v>0</v>
      </c>
      <c r="R210" s="124"/>
      <c r="S210" s="60">
        <v>1</v>
      </c>
      <c r="T210" s="122">
        <f>$G210*S210</f>
        <v>0</v>
      </c>
      <c r="U210" s="124"/>
      <c r="V210" s="60"/>
      <c r="W210" s="122">
        <f>$G210*V210</f>
        <v>0</v>
      </c>
      <c r="X210" s="124"/>
      <c r="Y210" s="60">
        <v>1</v>
      </c>
      <c r="Z210" s="122">
        <f>$G210*Y210</f>
        <v>0</v>
      </c>
      <c r="AA210" s="124"/>
      <c r="AB210" s="60">
        <v>1</v>
      </c>
      <c r="AC210" s="122">
        <f>$G210*AB210</f>
        <v>0</v>
      </c>
      <c r="AD210" s="124"/>
      <c r="AE210" s="60">
        <v>1</v>
      </c>
      <c r="AF210" s="122">
        <f>$G210*AE210</f>
        <v>0</v>
      </c>
      <c r="AG210" s="124"/>
      <c r="AH210" s="60">
        <v>1</v>
      </c>
      <c r="AI210" s="122">
        <f>$G210*AH210</f>
        <v>0</v>
      </c>
      <c r="AJ210" s="124"/>
      <c r="AK210" s="60">
        <v>1</v>
      </c>
      <c r="AL210" s="122">
        <f>$G210*AK210</f>
        <v>0</v>
      </c>
      <c r="AM210" s="124"/>
      <c r="AN210" s="60"/>
      <c r="AO210" s="122">
        <f>$G210*AN210</f>
        <v>0</v>
      </c>
      <c r="AP210" s="124"/>
      <c r="AQ210" s="60">
        <v>1</v>
      </c>
      <c r="AR210" s="122">
        <f>$G210*AQ210</f>
        <v>0</v>
      </c>
      <c r="AS210" s="124"/>
      <c r="AT210" s="60">
        <v>1</v>
      </c>
      <c r="AU210" s="122">
        <f>$G210*AT210</f>
        <v>0</v>
      </c>
      <c r="AV210" s="124"/>
      <c r="AW210" s="60">
        <v>1</v>
      </c>
      <c r="AX210" s="122">
        <f>$G210*AW210</f>
        <v>0</v>
      </c>
      <c r="AY210" s="124"/>
      <c r="AZ210" s="60"/>
      <c r="BA210" s="122">
        <f>$G210*AZ210</f>
        <v>0</v>
      </c>
      <c r="BB210" s="124"/>
      <c r="BC210" s="60"/>
      <c r="BD210" s="122">
        <f>$G210*BC210</f>
        <v>0</v>
      </c>
      <c r="BE210" s="124"/>
    </row>
    <row r="211" spans="1:59" x14ac:dyDescent="0.25">
      <c r="A211" s="146"/>
      <c r="B211" s="147"/>
      <c r="C211" s="147"/>
      <c r="D211" s="148" t="s">
        <v>122</v>
      </c>
      <c r="E211" s="148" t="s">
        <v>620</v>
      </c>
      <c r="F211" s="149"/>
      <c r="G211" s="166"/>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row>
    <row r="212" spans="1:59" ht="38.25" x14ac:dyDescent="0.25">
      <c r="A212" s="64" t="s">
        <v>331</v>
      </c>
      <c r="B212" s="75" t="s">
        <v>46</v>
      </c>
      <c r="C212" s="75">
        <v>19</v>
      </c>
      <c r="D212" s="36" t="s">
        <v>407</v>
      </c>
      <c r="E212" s="36" t="s">
        <v>623</v>
      </c>
      <c r="F212" s="10" t="s">
        <v>477</v>
      </c>
      <c r="G212" s="164">
        <f>CENA!G203</f>
        <v>0</v>
      </c>
      <c r="H212" s="121">
        <f t="shared" ref="H212:H214" si="348">J212+M212+P212+S212+V212+Y212+AB212+AE212+AH212+AK212+AN212+AQ212+AZ212+AW212+AT212+BC212</f>
        <v>4</v>
      </c>
      <c r="I212" s="121">
        <f t="shared" ref="I212:I214" si="349">G212*H212</f>
        <v>0</v>
      </c>
      <c r="J212" s="60"/>
      <c r="K212" s="122">
        <f t="shared" ref="K212" si="350">$G212*J212</f>
        <v>0</v>
      </c>
      <c r="L212" s="124"/>
      <c r="M212" s="60"/>
      <c r="N212" s="122">
        <f t="shared" ref="N212:N214" si="351">$G212*M212</f>
        <v>0</v>
      </c>
      <c r="O212" s="124"/>
      <c r="P212" s="60"/>
      <c r="Q212" s="122">
        <f>$G212*P212</f>
        <v>0</v>
      </c>
      <c r="R212" s="124"/>
      <c r="S212" s="60"/>
      <c r="T212" s="122">
        <f>$G212*S212</f>
        <v>0</v>
      </c>
      <c r="U212" s="124"/>
      <c r="V212" s="60"/>
      <c r="W212" s="122">
        <f>$G212*V212</f>
        <v>0</v>
      </c>
      <c r="X212" s="124"/>
      <c r="Y212" s="60"/>
      <c r="Z212" s="122">
        <f>$G212*Y212</f>
        <v>0</v>
      </c>
      <c r="AA212" s="124"/>
      <c r="AB212" s="60">
        <v>1</v>
      </c>
      <c r="AC212" s="122">
        <f>$G212*AB212</f>
        <v>0</v>
      </c>
      <c r="AD212" s="124"/>
      <c r="AE212" s="60"/>
      <c r="AF212" s="122">
        <f>$G212*AE212</f>
        <v>0</v>
      </c>
      <c r="AG212" s="124"/>
      <c r="AH212" s="60">
        <v>1</v>
      </c>
      <c r="AI212" s="122">
        <f>$G212*AH212</f>
        <v>0</v>
      </c>
      <c r="AJ212" s="124"/>
      <c r="AK212" s="60"/>
      <c r="AL212" s="122">
        <f>$G212*AK212</f>
        <v>0</v>
      </c>
      <c r="AM212" s="124"/>
      <c r="AN212" s="60"/>
      <c r="AO212" s="122">
        <f>$G212*AN212</f>
        <v>0</v>
      </c>
      <c r="AP212" s="124"/>
      <c r="AQ212" s="60">
        <v>1</v>
      </c>
      <c r="AR212" s="122">
        <f>$G212*AQ212</f>
        <v>0</v>
      </c>
      <c r="AS212" s="124"/>
      <c r="AT212" s="60">
        <v>1</v>
      </c>
      <c r="AU212" s="122">
        <f>$G212*AT212</f>
        <v>0</v>
      </c>
      <c r="AV212" s="124"/>
      <c r="AW212" s="60"/>
      <c r="AX212" s="122">
        <f>$G212*AW212</f>
        <v>0</v>
      </c>
      <c r="AY212" s="124"/>
      <c r="AZ212" s="60"/>
      <c r="BA212" s="122">
        <f>$G212*AZ212</f>
        <v>0</v>
      </c>
      <c r="BB212" s="124"/>
      <c r="BC212" s="60"/>
      <c r="BD212" s="122">
        <f>$G212*BC212</f>
        <v>0</v>
      </c>
      <c r="BE212" s="124"/>
    </row>
    <row r="213" spans="1:59" ht="51" x14ac:dyDescent="0.25">
      <c r="A213" s="64" t="s">
        <v>332</v>
      </c>
      <c r="B213" s="75" t="s">
        <v>46</v>
      </c>
      <c r="C213" s="75">
        <v>20</v>
      </c>
      <c r="D213" s="36" t="s">
        <v>456</v>
      </c>
      <c r="E213" s="36" t="s">
        <v>624</v>
      </c>
      <c r="F213" s="10" t="s">
        <v>477</v>
      </c>
      <c r="G213" s="164">
        <f>CENA!G204</f>
        <v>0</v>
      </c>
      <c r="H213" s="121">
        <f t="shared" si="348"/>
        <v>5</v>
      </c>
      <c r="I213" s="121">
        <f t="shared" si="349"/>
        <v>0</v>
      </c>
      <c r="J213" s="60"/>
      <c r="K213" s="122">
        <f t="shared" ref="K213" si="352">$G213*J213</f>
        <v>0</v>
      </c>
      <c r="L213" s="124"/>
      <c r="M213" s="60"/>
      <c r="N213" s="122">
        <f t="shared" si="351"/>
        <v>0</v>
      </c>
      <c r="O213" s="124"/>
      <c r="P213" s="60">
        <v>1</v>
      </c>
      <c r="Q213" s="122">
        <f>$G213*P213</f>
        <v>0</v>
      </c>
      <c r="R213" s="124"/>
      <c r="S213" s="60"/>
      <c r="T213" s="122">
        <f>$G213*S213</f>
        <v>0</v>
      </c>
      <c r="U213" s="124"/>
      <c r="V213" s="60"/>
      <c r="W213" s="122">
        <f>$G213*V213</f>
        <v>0</v>
      </c>
      <c r="X213" s="124"/>
      <c r="Y213" s="60"/>
      <c r="Z213" s="122">
        <f>$G213*Y213</f>
        <v>0</v>
      </c>
      <c r="AA213" s="124"/>
      <c r="AB213" s="60">
        <v>1</v>
      </c>
      <c r="AC213" s="122">
        <f>$G213*AB213</f>
        <v>0</v>
      </c>
      <c r="AD213" s="124"/>
      <c r="AE213" s="60"/>
      <c r="AF213" s="122">
        <f>$G213*AE213</f>
        <v>0</v>
      </c>
      <c r="AG213" s="124"/>
      <c r="AH213" s="60">
        <v>1</v>
      </c>
      <c r="AI213" s="122">
        <f>$G213*AH213</f>
        <v>0</v>
      </c>
      <c r="AJ213" s="124"/>
      <c r="AK213" s="60"/>
      <c r="AL213" s="122">
        <f>$G213*AK213</f>
        <v>0</v>
      </c>
      <c r="AM213" s="124"/>
      <c r="AN213" s="60"/>
      <c r="AO213" s="122">
        <f>$G213*AN213</f>
        <v>0</v>
      </c>
      <c r="AP213" s="124"/>
      <c r="AQ213" s="60">
        <v>1</v>
      </c>
      <c r="AR213" s="122">
        <f>$G213*AQ213</f>
        <v>0</v>
      </c>
      <c r="AS213" s="124"/>
      <c r="AT213" s="60">
        <v>1</v>
      </c>
      <c r="AU213" s="122">
        <f>$G213*AT213</f>
        <v>0</v>
      </c>
      <c r="AV213" s="124"/>
      <c r="AW213" s="60"/>
      <c r="AX213" s="122">
        <f>$G213*AW213</f>
        <v>0</v>
      </c>
      <c r="AY213" s="124"/>
      <c r="AZ213" s="60"/>
      <c r="BA213" s="122">
        <f>$G213*AZ213</f>
        <v>0</v>
      </c>
      <c r="BB213" s="124"/>
      <c r="BC213" s="60"/>
      <c r="BD213" s="122">
        <f>$G213*BC213</f>
        <v>0</v>
      </c>
      <c r="BE213" s="124"/>
    </row>
    <row r="214" spans="1:59" ht="25.5" x14ac:dyDescent="0.25">
      <c r="A214" s="64" t="s">
        <v>333</v>
      </c>
      <c r="B214" s="75" t="s">
        <v>46</v>
      </c>
      <c r="C214" s="75">
        <v>21</v>
      </c>
      <c r="D214" s="34" t="s">
        <v>455</v>
      </c>
      <c r="E214" s="36" t="s">
        <v>625</v>
      </c>
      <c r="F214" s="10" t="s">
        <v>477</v>
      </c>
      <c r="G214" s="164">
        <f>CENA!G205</f>
        <v>0</v>
      </c>
      <c r="H214" s="121">
        <f t="shared" si="348"/>
        <v>5</v>
      </c>
      <c r="I214" s="121">
        <f t="shared" si="349"/>
        <v>0</v>
      </c>
      <c r="J214" s="60"/>
      <c r="K214" s="122">
        <f t="shared" ref="K214" si="353">$G214*J214</f>
        <v>0</v>
      </c>
      <c r="L214" s="124"/>
      <c r="M214" s="60"/>
      <c r="N214" s="122">
        <f t="shared" si="351"/>
        <v>0</v>
      </c>
      <c r="O214" s="124"/>
      <c r="P214" s="60">
        <v>1</v>
      </c>
      <c r="Q214" s="122">
        <f>$G214*P214</f>
        <v>0</v>
      </c>
      <c r="R214" s="124"/>
      <c r="S214" s="60"/>
      <c r="T214" s="122">
        <f>$G214*S214</f>
        <v>0</v>
      </c>
      <c r="U214" s="124"/>
      <c r="V214" s="60"/>
      <c r="W214" s="122">
        <f>$G214*V214</f>
        <v>0</v>
      </c>
      <c r="X214" s="124"/>
      <c r="Y214" s="60"/>
      <c r="Z214" s="122">
        <f>$G214*Y214</f>
        <v>0</v>
      </c>
      <c r="AA214" s="124"/>
      <c r="AB214" s="60">
        <v>1</v>
      </c>
      <c r="AC214" s="122">
        <f>$G214*AB214</f>
        <v>0</v>
      </c>
      <c r="AD214" s="124"/>
      <c r="AE214" s="60"/>
      <c r="AF214" s="122">
        <f>$G214*AE214</f>
        <v>0</v>
      </c>
      <c r="AG214" s="124"/>
      <c r="AH214" s="60">
        <v>1</v>
      </c>
      <c r="AI214" s="122">
        <f>$G214*AH214</f>
        <v>0</v>
      </c>
      <c r="AJ214" s="124"/>
      <c r="AK214" s="60"/>
      <c r="AL214" s="122">
        <f>$G214*AK214</f>
        <v>0</v>
      </c>
      <c r="AM214" s="124"/>
      <c r="AN214" s="60"/>
      <c r="AO214" s="122">
        <f>$G214*AN214</f>
        <v>0</v>
      </c>
      <c r="AP214" s="124"/>
      <c r="AQ214" s="60">
        <v>1</v>
      </c>
      <c r="AR214" s="122">
        <f>$G214*AQ214</f>
        <v>0</v>
      </c>
      <c r="AS214" s="124"/>
      <c r="AT214" s="60">
        <v>1</v>
      </c>
      <c r="AU214" s="122">
        <f>$G214*AT214</f>
        <v>0</v>
      </c>
      <c r="AV214" s="124"/>
      <c r="AW214" s="60"/>
      <c r="AX214" s="122">
        <f>$G214*AW214</f>
        <v>0</v>
      </c>
      <c r="AY214" s="124"/>
      <c r="AZ214" s="60"/>
      <c r="BA214" s="122">
        <f>$G214*AZ214</f>
        <v>0</v>
      </c>
      <c r="BB214" s="124"/>
      <c r="BC214" s="60"/>
      <c r="BD214" s="122">
        <f>$G214*BC214</f>
        <v>0</v>
      </c>
      <c r="BE214" s="124"/>
    </row>
    <row r="215" spans="1:59" s="52" customFormat="1" x14ac:dyDescent="0.25">
      <c r="A215" s="67"/>
      <c r="B215" s="68"/>
      <c r="C215" s="68"/>
      <c r="D215" s="51"/>
      <c r="E215" s="51"/>
      <c r="F215" s="28"/>
      <c r="G215" s="164"/>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c r="BA215" s="62"/>
      <c r="BB215" s="62"/>
      <c r="BC215" s="62"/>
      <c r="BD215" s="62"/>
      <c r="BE215" s="62"/>
      <c r="BF215" s="112"/>
      <c r="BG215" s="112"/>
    </row>
    <row r="216" spans="1:59" ht="25.5" x14ac:dyDescent="0.25">
      <c r="A216" s="146" t="s">
        <v>334</v>
      </c>
      <c r="B216" s="147" t="s">
        <v>52</v>
      </c>
      <c r="C216" s="147"/>
      <c r="D216" s="148" t="s">
        <v>53</v>
      </c>
      <c r="E216" s="148" t="s">
        <v>656</v>
      </c>
      <c r="F216" s="149"/>
      <c r="G216" s="166"/>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row>
    <row r="217" spans="1:59" x14ac:dyDescent="0.25">
      <c r="A217" s="146"/>
      <c r="B217" s="147"/>
      <c r="C217" s="147"/>
      <c r="D217" s="148" t="s">
        <v>54</v>
      </c>
      <c r="E217" s="148" t="s">
        <v>657</v>
      </c>
      <c r="F217" s="149"/>
      <c r="G217" s="166"/>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A217" s="60"/>
      <c r="BB217" s="60"/>
      <c r="BC217" s="60"/>
      <c r="BD217" s="60"/>
      <c r="BE217" s="60"/>
    </row>
    <row r="218" spans="1:59" x14ac:dyDescent="0.25">
      <c r="A218" s="64" t="s">
        <v>335</v>
      </c>
      <c r="B218" s="69" t="s">
        <v>52</v>
      </c>
      <c r="C218" s="79">
        <v>1</v>
      </c>
      <c r="D218" s="33" t="s">
        <v>55</v>
      </c>
      <c r="E218" s="32" t="s">
        <v>658</v>
      </c>
      <c r="F218" s="10" t="s">
        <v>16</v>
      </c>
      <c r="G218" s="164" t="str">
        <f>CENA!G209</f>
        <v>/</v>
      </c>
      <c r="H218" s="121" t="s">
        <v>16</v>
      </c>
      <c r="I218" s="121" t="s">
        <v>16</v>
      </c>
      <c r="J218" s="60" t="s">
        <v>16</v>
      </c>
      <c r="K218" s="122" t="s">
        <v>16</v>
      </c>
      <c r="L218" s="124"/>
      <c r="M218" s="60" t="s">
        <v>16</v>
      </c>
      <c r="N218" s="122" t="s">
        <v>16</v>
      </c>
      <c r="O218" s="124"/>
      <c r="P218" s="60" t="s">
        <v>16</v>
      </c>
      <c r="Q218" s="122" t="s">
        <v>16</v>
      </c>
      <c r="R218" s="124"/>
      <c r="S218" s="60" t="s">
        <v>16</v>
      </c>
      <c r="T218" s="122" t="s">
        <v>16</v>
      </c>
      <c r="U218" s="124"/>
      <c r="V218" s="60" t="s">
        <v>16</v>
      </c>
      <c r="W218" s="122" t="s">
        <v>16</v>
      </c>
      <c r="X218" s="124"/>
      <c r="Y218" s="60" t="s">
        <v>16</v>
      </c>
      <c r="Z218" s="122" t="s">
        <v>16</v>
      </c>
      <c r="AA218" s="124"/>
      <c r="AB218" s="60" t="s">
        <v>16</v>
      </c>
      <c r="AC218" s="122" t="s">
        <v>16</v>
      </c>
      <c r="AD218" s="124"/>
      <c r="AE218" s="60" t="s">
        <v>16</v>
      </c>
      <c r="AF218" s="122" t="s">
        <v>16</v>
      </c>
      <c r="AG218" s="124"/>
      <c r="AH218" s="60" t="s">
        <v>16</v>
      </c>
      <c r="AI218" s="122" t="s">
        <v>16</v>
      </c>
      <c r="AJ218" s="124"/>
      <c r="AK218" s="60" t="s">
        <v>16</v>
      </c>
      <c r="AL218" s="122" t="s">
        <v>16</v>
      </c>
      <c r="AM218" s="124"/>
      <c r="AN218" s="60" t="s">
        <v>16</v>
      </c>
      <c r="AO218" s="122" t="s">
        <v>16</v>
      </c>
      <c r="AP218" s="124"/>
      <c r="AQ218" s="60" t="s">
        <v>16</v>
      </c>
      <c r="AR218" s="122" t="s">
        <v>16</v>
      </c>
      <c r="AS218" s="124"/>
      <c r="AT218" s="60" t="s">
        <v>16</v>
      </c>
      <c r="AU218" s="122" t="s">
        <v>16</v>
      </c>
      <c r="AV218" s="124"/>
      <c r="AW218" s="60" t="s">
        <v>16</v>
      </c>
      <c r="AX218" s="122" t="s">
        <v>16</v>
      </c>
      <c r="AY218" s="124"/>
      <c r="AZ218" s="60" t="s">
        <v>16</v>
      </c>
      <c r="BA218" s="122" t="s">
        <v>16</v>
      </c>
      <c r="BB218" s="124"/>
      <c r="BC218" s="60" t="s">
        <v>16</v>
      </c>
      <c r="BD218" s="122" t="s">
        <v>16</v>
      </c>
      <c r="BE218" s="124"/>
    </row>
    <row r="219" spans="1:59" x14ac:dyDescent="0.25">
      <c r="A219" s="64" t="s">
        <v>336</v>
      </c>
      <c r="B219" s="70"/>
      <c r="C219" s="80" t="s">
        <v>22</v>
      </c>
      <c r="D219" s="32" t="s">
        <v>126</v>
      </c>
      <c r="E219" s="32" t="s">
        <v>126</v>
      </c>
      <c r="F219" s="83" t="s">
        <v>48</v>
      </c>
      <c r="G219" s="164">
        <f>CENA!G210</f>
        <v>0</v>
      </c>
      <c r="H219" s="121">
        <f t="shared" ref="H219:H221" si="354">J219+M219+P219+S219+V219+Y219+AB219+AE219+AH219+AK219+AN219+AQ219+AZ219+AW219+AT219+BC219</f>
        <v>25</v>
      </c>
      <c r="I219" s="121">
        <f t="shared" ref="I219:I221" si="355">G219*H219</f>
        <v>0</v>
      </c>
      <c r="J219" s="60"/>
      <c r="K219" s="122">
        <f t="shared" ref="K219" si="356">$G219*J219</f>
        <v>0</v>
      </c>
      <c r="L219" s="124"/>
      <c r="M219" s="60"/>
      <c r="N219" s="122">
        <f t="shared" ref="N219:N221" si="357">$G219*M219</f>
        <v>0</v>
      </c>
      <c r="O219" s="124"/>
      <c r="P219" s="60"/>
      <c r="Q219" s="122">
        <f>$G219*P219</f>
        <v>0</v>
      </c>
      <c r="R219" s="124"/>
      <c r="S219" s="60"/>
      <c r="T219" s="122">
        <f>$G219*S219</f>
        <v>0</v>
      </c>
      <c r="U219" s="124"/>
      <c r="V219" s="60"/>
      <c r="W219" s="122">
        <f>$G219*V219</f>
        <v>0</v>
      </c>
      <c r="X219" s="124"/>
      <c r="Y219" s="60"/>
      <c r="Z219" s="122">
        <f>$G219*Y219</f>
        <v>0</v>
      </c>
      <c r="AA219" s="124"/>
      <c r="AB219" s="60"/>
      <c r="AC219" s="122">
        <f>$G219*AB219</f>
        <v>0</v>
      </c>
      <c r="AD219" s="124"/>
      <c r="AE219" s="60"/>
      <c r="AF219" s="122">
        <f>$G219*AE219</f>
        <v>0</v>
      </c>
      <c r="AG219" s="124"/>
      <c r="AH219" s="60"/>
      <c r="AI219" s="122">
        <f>$G219*AH219</f>
        <v>0</v>
      </c>
      <c r="AJ219" s="124"/>
      <c r="AK219" s="60"/>
      <c r="AL219" s="122">
        <f>$G219*AK219</f>
        <v>0</v>
      </c>
      <c r="AM219" s="124"/>
      <c r="AN219" s="60"/>
      <c r="AO219" s="122">
        <f>$G219*AN219</f>
        <v>0</v>
      </c>
      <c r="AP219" s="124"/>
      <c r="AQ219" s="60"/>
      <c r="AR219" s="122">
        <f>$G219*AQ219</f>
        <v>0</v>
      </c>
      <c r="AS219" s="124"/>
      <c r="AT219" s="60"/>
      <c r="AU219" s="122">
        <f>$G219*AT219</f>
        <v>0</v>
      </c>
      <c r="AV219" s="124"/>
      <c r="AW219" s="60">
        <v>25</v>
      </c>
      <c r="AX219" s="122">
        <f>$G219*AW219</f>
        <v>0</v>
      </c>
      <c r="AY219" s="124"/>
      <c r="AZ219" s="60"/>
      <c r="BA219" s="122">
        <f>$G219*AZ219</f>
        <v>0</v>
      </c>
      <c r="BB219" s="124"/>
      <c r="BC219" s="60"/>
      <c r="BD219" s="122">
        <f>$G219*BC219</f>
        <v>0</v>
      </c>
      <c r="BE219" s="124"/>
    </row>
    <row r="220" spans="1:59" x14ac:dyDescent="0.25">
      <c r="A220" s="64" t="s">
        <v>337</v>
      </c>
      <c r="B220" s="70"/>
      <c r="C220" s="81" t="s">
        <v>49</v>
      </c>
      <c r="D220" s="32" t="s">
        <v>125</v>
      </c>
      <c r="E220" s="32" t="s">
        <v>125</v>
      </c>
      <c r="F220" s="83" t="s">
        <v>48</v>
      </c>
      <c r="G220" s="164">
        <f>CENA!G211</f>
        <v>0</v>
      </c>
      <c r="H220" s="121">
        <f t="shared" si="354"/>
        <v>0</v>
      </c>
      <c r="I220" s="121">
        <f t="shared" si="355"/>
        <v>0</v>
      </c>
      <c r="J220" s="60"/>
      <c r="K220" s="122">
        <f t="shared" ref="K220" si="358">$G220*J220</f>
        <v>0</v>
      </c>
      <c r="L220" s="124"/>
      <c r="M220" s="60"/>
      <c r="N220" s="122">
        <f t="shared" si="357"/>
        <v>0</v>
      </c>
      <c r="O220" s="124"/>
      <c r="P220" s="60"/>
      <c r="Q220" s="122">
        <f>$G220*P220</f>
        <v>0</v>
      </c>
      <c r="R220" s="124"/>
      <c r="S220" s="60"/>
      <c r="T220" s="122">
        <f>$G220*S220</f>
        <v>0</v>
      </c>
      <c r="U220" s="124"/>
      <c r="V220" s="60"/>
      <c r="W220" s="122">
        <f>$G220*V220</f>
        <v>0</v>
      </c>
      <c r="X220" s="124"/>
      <c r="Y220" s="60"/>
      <c r="Z220" s="122">
        <f>$G220*Y220</f>
        <v>0</v>
      </c>
      <c r="AA220" s="124"/>
      <c r="AB220" s="60"/>
      <c r="AC220" s="122">
        <f>$G220*AB220</f>
        <v>0</v>
      </c>
      <c r="AD220" s="124"/>
      <c r="AE220" s="60"/>
      <c r="AF220" s="122">
        <f>$G220*AE220</f>
        <v>0</v>
      </c>
      <c r="AG220" s="124"/>
      <c r="AH220" s="60"/>
      <c r="AI220" s="122">
        <f>$G220*AH220</f>
        <v>0</v>
      </c>
      <c r="AJ220" s="124"/>
      <c r="AK220" s="60"/>
      <c r="AL220" s="122">
        <f>$G220*AK220</f>
        <v>0</v>
      </c>
      <c r="AM220" s="124"/>
      <c r="AN220" s="60"/>
      <c r="AO220" s="122">
        <f>$G220*AN220</f>
        <v>0</v>
      </c>
      <c r="AP220" s="124"/>
      <c r="AQ220" s="60"/>
      <c r="AR220" s="122">
        <f>$G220*AQ220</f>
        <v>0</v>
      </c>
      <c r="AS220" s="124"/>
      <c r="AT220" s="60"/>
      <c r="AU220" s="122">
        <f>$G220*AT220</f>
        <v>0</v>
      </c>
      <c r="AV220" s="124"/>
      <c r="AW220" s="60"/>
      <c r="AX220" s="122">
        <f>$G220*AW220</f>
        <v>0</v>
      </c>
      <c r="AY220" s="124"/>
      <c r="AZ220" s="60"/>
      <c r="BA220" s="122">
        <f>$G220*AZ220</f>
        <v>0</v>
      </c>
      <c r="BB220" s="124"/>
      <c r="BC220" s="60"/>
      <c r="BD220" s="122">
        <f>$G220*BC220</f>
        <v>0</v>
      </c>
      <c r="BE220" s="124"/>
    </row>
    <row r="221" spans="1:59" x14ac:dyDescent="0.25">
      <c r="A221" s="64" t="s">
        <v>338</v>
      </c>
      <c r="B221" s="70"/>
      <c r="C221" s="81" t="s">
        <v>50</v>
      </c>
      <c r="D221" s="32" t="s">
        <v>56</v>
      </c>
      <c r="E221" s="32" t="s">
        <v>56</v>
      </c>
      <c r="F221" s="83" t="s">
        <v>48</v>
      </c>
      <c r="G221" s="164">
        <f>CENA!G212</f>
        <v>0</v>
      </c>
      <c r="H221" s="121">
        <f t="shared" si="354"/>
        <v>30</v>
      </c>
      <c r="I221" s="121">
        <f t="shared" si="355"/>
        <v>0</v>
      </c>
      <c r="J221" s="60"/>
      <c r="K221" s="122">
        <f t="shared" ref="K221" si="359">$G221*J221</f>
        <v>0</v>
      </c>
      <c r="L221" s="124"/>
      <c r="M221" s="60">
        <v>30</v>
      </c>
      <c r="N221" s="122">
        <f t="shared" si="357"/>
        <v>0</v>
      </c>
      <c r="O221" s="124"/>
      <c r="P221" s="60"/>
      <c r="Q221" s="122">
        <f>$G221*P221</f>
        <v>0</v>
      </c>
      <c r="R221" s="124"/>
      <c r="S221" s="60"/>
      <c r="T221" s="122">
        <f>$G221*S221</f>
        <v>0</v>
      </c>
      <c r="U221" s="124"/>
      <c r="V221" s="60"/>
      <c r="W221" s="122">
        <f>$G221*V221</f>
        <v>0</v>
      </c>
      <c r="X221" s="124"/>
      <c r="Y221" s="60"/>
      <c r="Z221" s="122">
        <f>$G221*Y221</f>
        <v>0</v>
      </c>
      <c r="AA221" s="124"/>
      <c r="AB221" s="60"/>
      <c r="AC221" s="122">
        <f>$G221*AB221</f>
        <v>0</v>
      </c>
      <c r="AD221" s="124"/>
      <c r="AE221" s="60"/>
      <c r="AF221" s="122">
        <f>$G221*AE221</f>
        <v>0</v>
      </c>
      <c r="AG221" s="124"/>
      <c r="AH221" s="60"/>
      <c r="AI221" s="122">
        <f>$G221*AH221</f>
        <v>0</v>
      </c>
      <c r="AJ221" s="124"/>
      <c r="AK221" s="60"/>
      <c r="AL221" s="122">
        <f>$G221*AK221</f>
        <v>0</v>
      </c>
      <c r="AM221" s="124"/>
      <c r="AN221" s="60"/>
      <c r="AO221" s="122">
        <f>$G221*AN221</f>
        <v>0</v>
      </c>
      <c r="AP221" s="124"/>
      <c r="AQ221" s="60"/>
      <c r="AR221" s="122">
        <f>$G221*AQ221</f>
        <v>0</v>
      </c>
      <c r="AS221" s="124"/>
      <c r="AT221" s="60"/>
      <c r="AU221" s="122">
        <f>$G221*AT221</f>
        <v>0</v>
      </c>
      <c r="AV221" s="124"/>
      <c r="AW221" s="60"/>
      <c r="AX221" s="122">
        <f>$G221*AW221</f>
        <v>0</v>
      </c>
      <c r="AY221" s="124"/>
      <c r="AZ221" s="60"/>
      <c r="BA221" s="122">
        <f>$G221*AZ221</f>
        <v>0</v>
      </c>
      <c r="BB221" s="124"/>
      <c r="BC221" s="60"/>
      <c r="BD221" s="122">
        <f>$G221*BC221</f>
        <v>0</v>
      </c>
      <c r="BE221" s="124"/>
    </row>
    <row r="222" spans="1:59" x14ac:dyDescent="0.25">
      <c r="A222" s="64" t="s">
        <v>339</v>
      </c>
      <c r="B222" s="69" t="s">
        <v>52</v>
      </c>
      <c r="C222" s="79">
        <v>2</v>
      </c>
      <c r="D222" s="37" t="s">
        <v>57</v>
      </c>
      <c r="E222" s="37" t="s">
        <v>659</v>
      </c>
      <c r="F222" s="10" t="s">
        <v>16</v>
      </c>
      <c r="G222" s="164" t="str">
        <f>CENA!G213</f>
        <v>/</v>
      </c>
      <c r="H222" s="121" t="s">
        <v>16</v>
      </c>
      <c r="I222" s="121" t="s">
        <v>16</v>
      </c>
      <c r="J222" s="60" t="s">
        <v>16</v>
      </c>
      <c r="K222" s="122" t="s">
        <v>16</v>
      </c>
      <c r="L222" s="124"/>
      <c r="M222" s="60" t="s">
        <v>16</v>
      </c>
      <c r="N222" s="122" t="s">
        <v>16</v>
      </c>
      <c r="O222" s="124"/>
      <c r="P222" s="60" t="s">
        <v>16</v>
      </c>
      <c r="Q222" s="122" t="s">
        <v>16</v>
      </c>
      <c r="R222" s="124"/>
      <c r="S222" s="60" t="s">
        <v>16</v>
      </c>
      <c r="T222" s="122" t="s">
        <v>16</v>
      </c>
      <c r="U222" s="124"/>
      <c r="V222" s="60" t="s">
        <v>16</v>
      </c>
      <c r="W222" s="122" t="s">
        <v>16</v>
      </c>
      <c r="X222" s="124"/>
      <c r="Y222" s="60" t="s">
        <v>16</v>
      </c>
      <c r="Z222" s="122" t="s">
        <v>16</v>
      </c>
      <c r="AA222" s="124"/>
      <c r="AB222" s="60" t="s">
        <v>16</v>
      </c>
      <c r="AC222" s="122" t="s">
        <v>16</v>
      </c>
      <c r="AD222" s="124"/>
      <c r="AE222" s="60" t="s">
        <v>16</v>
      </c>
      <c r="AF222" s="122" t="s">
        <v>16</v>
      </c>
      <c r="AG222" s="124"/>
      <c r="AH222" s="60" t="s">
        <v>16</v>
      </c>
      <c r="AI222" s="122" t="s">
        <v>16</v>
      </c>
      <c r="AJ222" s="124"/>
      <c r="AK222" s="60" t="s">
        <v>16</v>
      </c>
      <c r="AL222" s="122" t="s">
        <v>16</v>
      </c>
      <c r="AM222" s="124"/>
      <c r="AN222" s="60" t="s">
        <v>16</v>
      </c>
      <c r="AO222" s="122" t="s">
        <v>16</v>
      </c>
      <c r="AP222" s="124"/>
      <c r="AQ222" s="60" t="s">
        <v>16</v>
      </c>
      <c r="AR222" s="122" t="s">
        <v>16</v>
      </c>
      <c r="AS222" s="124"/>
      <c r="AT222" s="60" t="s">
        <v>16</v>
      </c>
      <c r="AU222" s="122" t="s">
        <v>16</v>
      </c>
      <c r="AV222" s="124"/>
      <c r="AW222" s="60" t="s">
        <v>16</v>
      </c>
      <c r="AX222" s="122" t="s">
        <v>16</v>
      </c>
      <c r="AY222" s="124"/>
      <c r="AZ222" s="60" t="s">
        <v>16</v>
      </c>
      <c r="BA222" s="122" t="s">
        <v>16</v>
      </c>
      <c r="BB222" s="124"/>
      <c r="BC222" s="60" t="s">
        <v>16</v>
      </c>
      <c r="BD222" s="122" t="s">
        <v>16</v>
      </c>
      <c r="BE222" s="124"/>
    </row>
    <row r="223" spans="1:59" x14ac:dyDescent="0.25">
      <c r="A223" s="64" t="s">
        <v>340</v>
      </c>
      <c r="B223" s="70"/>
      <c r="C223" s="80" t="s">
        <v>22</v>
      </c>
      <c r="D223" s="6" t="s">
        <v>58</v>
      </c>
      <c r="E223" s="6" t="s">
        <v>58</v>
      </c>
      <c r="F223" s="83" t="s">
        <v>48</v>
      </c>
      <c r="G223" s="164">
        <f>CENA!G214</f>
        <v>0</v>
      </c>
      <c r="H223" s="121">
        <f t="shared" ref="H223:H226" si="360">J223+M223+P223+S223+V223+Y223+AB223+AE223+AH223+AK223+AN223+AQ223+AZ223+AW223+AT223+BC223</f>
        <v>80</v>
      </c>
      <c r="I223" s="121">
        <f t="shared" ref="I223:I226" si="361">G223*H223</f>
        <v>0</v>
      </c>
      <c r="J223" s="60"/>
      <c r="K223" s="122">
        <f t="shared" ref="K223" si="362">$G223*J223</f>
        <v>0</v>
      </c>
      <c r="L223" s="124"/>
      <c r="M223" s="60"/>
      <c r="N223" s="122">
        <f t="shared" ref="N223:N226" si="363">$G223*M223</f>
        <v>0</v>
      </c>
      <c r="O223" s="124"/>
      <c r="P223" s="60"/>
      <c r="Q223" s="122">
        <f>$G223*P223</f>
        <v>0</v>
      </c>
      <c r="R223" s="124"/>
      <c r="S223" s="60">
        <v>30</v>
      </c>
      <c r="T223" s="122">
        <f>$G223*S223</f>
        <v>0</v>
      </c>
      <c r="U223" s="124"/>
      <c r="V223" s="60"/>
      <c r="W223" s="122">
        <f>$G223*V223</f>
        <v>0</v>
      </c>
      <c r="X223" s="124"/>
      <c r="Y223" s="60"/>
      <c r="Z223" s="122">
        <f>$G223*Y223</f>
        <v>0</v>
      </c>
      <c r="AA223" s="124"/>
      <c r="AB223" s="60">
        <v>50</v>
      </c>
      <c r="AC223" s="122">
        <f>$G223*AB223</f>
        <v>0</v>
      </c>
      <c r="AD223" s="124"/>
      <c r="AE223" s="60"/>
      <c r="AF223" s="122">
        <f>$G223*AE223</f>
        <v>0</v>
      </c>
      <c r="AG223" s="124"/>
      <c r="AH223" s="60"/>
      <c r="AI223" s="122">
        <f>$G223*AH223</f>
        <v>0</v>
      </c>
      <c r="AJ223" s="124"/>
      <c r="AK223" s="60"/>
      <c r="AL223" s="122">
        <f>$G223*AK223</f>
        <v>0</v>
      </c>
      <c r="AM223" s="124"/>
      <c r="AN223" s="60"/>
      <c r="AO223" s="122">
        <f>$G223*AN223</f>
        <v>0</v>
      </c>
      <c r="AP223" s="124"/>
      <c r="AQ223" s="60"/>
      <c r="AR223" s="122">
        <f>$G223*AQ223</f>
        <v>0</v>
      </c>
      <c r="AS223" s="124"/>
      <c r="AT223" s="60"/>
      <c r="AU223" s="122">
        <f>$G223*AT223</f>
        <v>0</v>
      </c>
      <c r="AV223" s="124"/>
      <c r="AW223" s="60"/>
      <c r="AX223" s="122">
        <f>$G223*AW223</f>
        <v>0</v>
      </c>
      <c r="AY223" s="124"/>
      <c r="AZ223" s="60"/>
      <c r="BA223" s="122">
        <f>$G223*AZ223</f>
        <v>0</v>
      </c>
      <c r="BB223" s="124"/>
      <c r="BC223" s="60"/>
      <c r="BD223" s="122">
        <f>$G223*BC223</f>
        <v>0</v>
      </c>
      <c r="BE223" s="124"/>
    </row>
    <row r="224" spans="1:59" x14ac:dyDescent="0.25">
      <c r="A224" s="64" t="s">
        <v>341</v>
      </c>
      <c r="B224" s="70"/>
      <c r="C224" s="81" t="s">
        <v>49</v>
      </c>
      <c r="D224" s="6" t="s">
        <v>59</v>
      </c>
      <c r="E224" s="6" t="s">
        <v>59</v>
      </c>
      <c r="F224" s="83" t="s">
        <v>48</v>
      </c>
      <c r="G224" s="164">
        <f>CENA!G215</f>
        <v>0</v>
      </c>
      <c r="H224" s="121">
        <f t="shared" si="360"/>
        <v>0</v>
      </c>
      <c r="I224" s="121">
        <f t="shared" si="361"/>
        <v>0</v>
      </c>
      <c r="J224" s="60"/>
      <c r="K224" s="122">
        <f t="shared" ref="K224" si="364">$G224*J224</f>
        <v>0</v>
      </c>
      <c r="L224" s="124"/>
      <c r="M224" s="60"/>
      <c r="N224" s="122">
        <f t="shared" si="363"/>
        <v>0</v>
      </c>
      <c r="O224" s="124"/>
      <c r="P224" s="60"/>
      <c r="Q224" s="122">
        <f>$G224*P224</f>
        <v>0</v>
      </c>
      <c r="R224" s="124"/>
      <c r="S224" s="60"/>
      <c r="T224" s="122">
        <f>$G224*S224</f>
        <v>0</v>
      </c>
      <c r="U224" s="124"/>
      <c r="V224" s="60"/>
      <c r="W224" s="122">
        <f>$G224*V224</f>
        <v>0</v>
      </c>
      <c r="X224" s="124"/>
      <c r="Y224" s="60"/>
      <c r="Z224" s="122">
        <f>$G224*Y224</f>
        <v>0</v>
      </c>
      <c r="AA224" s="124"/>
      <c r="AB224" s="60"/>
      <c r="AC224" s="122">
        <f>$G224*AB224</f>
        <v>0</v>
      </c>
      <c r="AD224" s="124"/>
      <c r="AE224" s="60"/>
      <c r="AF224" s="122">
        <f>$G224*AE224</f>
        <v>0</v>
      </c>
      <c r="AG224" s="124"/>
      <c r="AH224" s="60"/>
      <c r="AI224" s="122">
        <f>$G224*AH224</f>
        <v>0</v>
      </c>
      <c r="AJ224" s="124"/>
      <c r="AK224" s="60"/>
      <c r="AL224" s="122">
        <f>$G224*AK224</f>
        <v>0</v>
      </c>
      <c r="AM224" s="124"/>
      <c r="AN224" s="60"/>
      <c r="AO224" s="122">
        <f>$G224*AN224</f>
        <v>0</v>
      </c>
      <c r="AP224" s="124"/>
      <c r="AQ224" s="60"/>
      <c r="AR224" s="122">
        <f>$G224*AQ224</f>
        <v>0</v>
      </c>
      <c r="AS224" s="124"/>
      <c r="AT224" s="60"/>
      <c r="AU224" s="122">
        <f>$G224*AT224</f>
        <v>0</v>
      </c>
      <c r="AV224" s="124"/>
      <c r="AW224" s="60"/>
      <c r="AX224" s="122">
        <f>$G224*AW224</f>
        <v>0</v>
      </c>
      <c r="AY224" s="124"/>
      <c r="AZ224" s="60"/>
      <c r="BA224" s="122">
        <f>$G224*AZ224</f>
        <v>0</v>
      </c>
      <c r="BB224" s="124"/>
      <c r="BC224" s="60"/>
      <c r="BD224" s="122">
        <f>$G224*BC224</f>
        <v>0</v>
      </c>
      <c r="BE224" s="124"/>
    </row>
    <row r="225" spans="1:57" x14ac:dyDescent="0.25">
      <c r="A225" s="64" t="s">
        <v>342</v>
      </c>
      <c r="B225" s="70"/>
      <c r="C225" s="81" t="s">
        <v>50</v>
      </c>
      <c r="D225" s="34" t="s">
        <v>60</v>
      </c>
      <c r="E225" s="34" t="s">
        <v>60</v>
      </c>
      <c r="F225" s="83" t="s">
        <v>48</v>
      </c>
      <c r="G225" s="164">
        <f>CENA!G216</f>
        <v>0</v>
      </c>
      <c r="H225" s="121">
        <f t="shared" si="360"/>
        <v>150</v>
      </c>
      <c r="I225" s="121">
        <f t="shared" si="361"/>
        <v>0</v>
      </c>
      <c r="J225" s="60"/>
      <c r="K225" s="122">
        <f t="shared" ref="K225" si="365">$G225*J225</f>
        <v>0</v>
      </c>
      <c r="L225" s="124"/>
      <c r="M225" s="60"/>
      <c r="N225" s="122">
        <f t="shared" si="363"/>
        <v>0</v>
      </c>
      <c r="O225" s="124"/>
      <c r="P225" s="60"/>
      <c r="Q225" s="122">
        <f>$G225*P225</f>
        <v>0</v>
      </c>
      <c r="R225" s="124"/>
      <c r="S225" s="60">
        <v>80</v>
      </c>
      <c r="T225" s="122">
        <f>$G225*S225</f>
        <v>0</v>
      </c>
      <c r="U225" s="124"/>
      <c r="V225" s="60"/>
      <c r="W225" s="122">
        <f>$G225*V225</f>
        <v>0</v>
      </c>
      <c r="X225" s="124"/>
      <c r="Y225" s="60"/>
      <c r="Z225" s="122">
        <f>$G225*Y225</f>
        <v>0</v>
      </c>
      <c r="AA225" s="124"/>
      <c r="AB225" s="60">
        <v>70</v>
      </c>
      <c r="AC225" s="122">
        <f>$G225*AB225</f>
        <v>0</v>
      </c>
      <c r="AD225" s="124"/>
      <c r="AE225" s="60"/>
      <c r="AF225" s="122">
        <f>$G225*AE225</f>
        <v>0</v>
      </c>
      <c r="AG225" s="124"/>
      <c r="AH225" s="60"/>
      <c r="AI225" s="122">
        <f>$G225*AH225</f>
        <v>0</v>
      </c>
      <c r="AJ225" s="124"/>
      <c r="AK225" s="60"/>
      <c r="AL225" s="122">
        <f>$G225*AK225</f>
        <v>0</v>
      </c>
      <c r="AM225" s="124"/>
      <c r="AN225" s="60"/>
      <c r="AO225" s="122">
        <f>$G225*AN225</f>
        <v>0</v>
      </c>
      <c r="AP225" s="124"/>
      <c r="AQ225" s="60"/>
      <c r="AR225" s="122">
        <f>$G225*AQ225</f>
        <v>0</v>
      </c>
      <c r="AS225" s="124"/>
      <c r="AT225" s="60"/>
      <c r="AU225" s="122">
        <f>$G225*AT225</f>
        <v>0</v>
      </c>
      <c r="AV225" s="124"/>
      <c r="AW225" s="60"/>
      <c r="AX225" s="122">
        <f>$G225*AW225</f>
        <v>0</v>
      </c>
      <c r="AY225" s="124"/>
      <c r="AZ225" s="60"/>
      <c r="BA225" s="122">
        <f>$G225*AZ225</f>
        <v>0</v>
      </c>
      <c r="BB225" s="124"/>
      <c r="BC225" s="60"/>
      <c r="BD225" s="122">
        <f>$G225*BC225</f>
        <v>0</v>
      </c>
      <c r="BE225" s="124"/>
    </row>
    <row r="226" spans="1:57" x14ac:dyDescent="0.25">
      <c r="A226" s="64" t="s">
        <v>343</v>
      </c>
      <c r="B226" s="70"/>
      <c r="C226" s="81" t="s">
        <v>23</v>
      </c>
      <c r="D226" s="34" t="s">
        <v>61</v>
      </c>
      <c r="E226" s="34" t="s">
        <v>61</v>
      </c>
      <c r="F226" s="83" t="s">
        <v>48</v>
      </c>
      <c r="G226" s="164">
        <f>CENA!G217</f>
        <v>0</v>
      </c>
      <c r="H226" s="121">
        <f t="shared" si="360"/>
        <v>120</v>
      </c>
      <c r="I226" s="121">
        <f t="shared" si="361"/>
        <v>0</v>
      </c>
      <c r="J226" s="60"/>
      <c r="K226" s="122">
        <f t="shared" ref="K226" si="366">$G226*J226</f>
        <v>0</v>
      </c>
      <c r="L226" s="124"/>
      <c r="M226" s="60"/>
      <c r="N226" s="122">
        <f t="shared" si="363"/>
        <v>0</v>
      </c>
      <c r="O226" s="124"/>
      <c r="P226" s="60"/>
      <c r="Q226" s="122">
        <f>$G226*P226</f>
        <v>0</v>
      </c>
      <c r="R226" s="124"/>
      <c r="S226" s="60">
        <v>20</v>
      </c>
      <c r="T226" s="122">
        <f>$G226*S226</f>
        <v>0</v>
      </c>
      <c r="U226" s="124"/>
      <c r="V226" s="60"/>
      <c r="W226" s="122">
        <f>$G226*V226</f>
        <v>0</v>
      </c>
      <c r="X226" s="124"/>
      <c r="Y226" s="60"/>
      <c r="Z226" s="122">
        <f>$G226*Y226</f>
        <v>0</v>
      </c>
      <c r="AA226" s="124"/>
      <c r="AB226" s="60">
        <v>100</v>
      </c>
      <c r="AC226" s="122">
        <f>$G226*AB226</f>
        <v>0</v>
      </c>
      <c r="AD226" s="124"/>
      <c r="AE226" s="60"/>
      <c r="AF226" s="122">
        <f>$G226*AE226</f>
        <v>0</v>
      </c>
      <c r="AG226" s="124"/>
      <c r="AH226" s="60"/>
      <c r="AI226" s="122">
        <f>$G226*AH226</f>
        <v>0</v>
      </c>
      <c r="AJ226" s="124"/>
      <c r="AK226" s="60"/>
      <c r="AL226" s="122">
        <f>$G226*AK226</f>
        <v>0</v>
      </c>
      <c r="AM226" s="124"/>
      <c r="AN226" s="60"/>
      <c r="AO226" s="122">
        <f>$G226*AN226</f>
        <v>0</v>
      </c>
      <c r="AP226" s="124"/>
      <c r="AQ226" s="60"/>
      <c r="AR226" s="122">
        <f>$G226*AQ226</f>
        <v>0</v>
      </c>
      <c r="AS226" s="124"/>
      <c r="AT226" s="60"/>
      <c r="AU226" s="122">
        <f>$G226*AT226</f>
        <v>0</v>
      </c>
      <c r="AV226" s="124"/>
      <c r="AW226" s="60"/>
      <c r="AX226" s="122">
        <f>$G226*AW226</f>
        <v>0</v>
      </c>
      <c r="AY226" s="124"/>
      <c r="AZ226" s="60"/>
      <c r="BA226" s="122">
        <f>$G226*AZ226</f>
        <v>0</v>
      </c>
      <c r="BB226" s="124"/>
      <c r="BC226" s="60"/>
      <c r="BD226" s="122">
        <f>$G226*BC226</f>
        <v>0</v>
      </c>
      <c r="BE226" s="124"/>
    </row>
    <row r="227" spans="1:57" x14ac:dyDescent="0.25">
      <c r="A227" s="64" t="s">
        <v>344</v>
      </c>
      <c r="B227" s="69" t="s">
        <v>52</v>
      </c>
      <c r="C227" s="79">
        <v>3</v>
      </c>
      <c r="D227" s="36" t="s">
        <v>62</v>
      </c>
      <c r="E227" s="36" t="s">
        <v>660</v>
      </c>
      <c r="F227" s="10" t="s">
        <v>16</v>
      </c>
      <c r="G227" s="164" t="str">
        <f>CENA!G218</f>
        <v>/</v>
      </c>
      <c r="H227" s="121" t="s">
        <v>16</v>
      </c>
      <c r="I227" s="121" t="s">
        <v>16</v>
      </c>
      <c r="J227" s="60" t="s">
        <v>16</v>
      </c>
      <c r="K227" s="122" t="s">
        <v>16</v>
      </c>
      <c r="L227" s="124"/>
      <c r="M227" s="60" t="s">
        <v>16</v>
      </c>
      <c r="N227" s="122" t="s">
        <v>16</v>
      </c>
      <c r="O227" s="124"/>
      <c r="P227" s="60" t="s">
        <v>16</v>
      </c>
      <c r="Q227" s="122" t="s">
        <v>16</v>
      </c>
      <c r="R227" s="124"/>
      <c r="S227" s="60" t="s">
        <v>16</v>
      </c>
      <c r="T227" s="122" t="s">
        <v>16</v>
      </c>
      <c r="U227" s="124"/>
      <c r="V227" s="60" t="s">
        <v>16</v>
      </c>
      <c r="W227" s="122" t="s">
        <v>16</v>
      </c>
      <c r="X227" s="124"/>
      <c r="Y227" s="60" t="s">
        <v>16</v>
      </c>
      <c r="Z227" s="122" t="s">
        <v>16</v>
      </c>
      <c r="AA227" s="124"/>
      <c r="AB227" s="60" t="s">
        <v>16</v>
      </c>
      <c r="AC227" s="122" t="s">
        <v>16</v>
      </c>
      <c r="AD227" s="124"/>
      <c r="AE227" s="60" t="s">
        <v>16</v>
      </c>
      <c r="AF227" s="122" t="s">
        <v>16</v>
      </c>
      <c r="AG227" s="124"/>
      <c r="AH227" s="60" t="s">
        <v>16</v>
      </c>
      <c r="AI227" s="122" t="s">
        <v>16</v>
      </c>
      <c r="AJ227" s="124"/>
      <c r="AK227" s="60" t="s">
        <v>16</v>
      </c>
      <c r="AL227" s="122" t="s">
        <v>16</v>
      </c>
      <c r="AM227" s="124"/>
      <c r="AN227" s="60" t="s">
        <v>16</v>
      </c>
      <c r="AO227" s="122" t="s">
        <v>16</v>
      </c>
      <c r="AP227" s="124"/>
      <c r="AQ227" s="60" t="s">
        <v>16</v>
      </c>
      <c r="AR227" s="122" t="s">
        <v>16</v>
      </c>
      <c r="AS227" s="124"/>
      <c r="AT227" s="60" t="s">
        <v>16</v>
      </c>
      <c r="AU227" s="122" t="s">
        <v>16</v>
      </c>
      <c r="AV227" s="124"/>
      <c r="AW227" s="60" t="s">
        <v>16</v>
      </c>
      <c r="AX227" s="122" t="s">
        <v>16</v>
      </c>
      <c r="AY227" s="124"/>
      <c r="AZ227" s="60" t="s">
        <v>16</v>
      </c>
      <c r="BA227" s="122" t="s">
        <v>16</v>
      </c>
      <c r="BB227" s="124"/>
      <c r="BC227" s="60" t="s">
        <v>16</v>
      </c>
      <c r="BD227" s="122" t="s">
        <v>16</v>
      </c>
      <c r="BE227" s="124"/>
    </row>
    <row r="228" spans="1:57" x14ac:dyDescent="0.25">
      <c r="A228" s="64" t="s">
        <v>345</v>
      </c>
      <c r="B228" s="70"/>
      <c r="C228" s="81" t="s">
        <v>22</v>
      </c>
      <c r="D228" s="34" t="s">
        <v>63</v>
      </c>
      <c r="E228" s="34" t="s">
        <v>63</v>
      </c>
      <c r="F228" s="83" t="s">
        <v>48</v>
      </c>
      <c r="G228" s="164">
        <f>CENA!G219</f>
        <v>0</v>
      </c>
      <c r="H228" s="121">
        <f t="shared" ref="H228:H229" si="367">J228+M228+P228+S228+V228+Y228+AB228+AE228+AH228+AK228+AN228+AQ228+AZ228+AW228+AT228+BC228</f>
        <v>0</v>
      </c>
      <c r="I228" s="121">
        <f t="shared" ref="I228:I229" si="368">G228*H228</f>
        <v>0</v>
      </c>
      <c r="J228" s="60"/>
      <c r="K228" s="122">
        <f t="shared" ref="K228" si="369">$G228*J228</f>
        <v>0</v>
      </c>
      <c r="L228" s="124"/>
      <c r="M228" s="60"/>
      <c r="N228" s="122">
        <f t="shared" ref="N228:N229" si="370">$G228*M228</f>
        <v>0</v>
      </c>
      <c r="O228" s="124"/>
      <c r="P228" s="60"/>
      <c r="Q228" s="122">
        <f>$G228*P228</f>
        <v>0</v>
      </c>
      <c r="R228" s="124"/>
      <c r="S228" s="60"/>
      <c r="T228" s="122">
        <f>$G228*S228</f>
        <v>0</v>
      </c>
      <c r="U228" s="124"/>
      <c r="V228" s="60"/>
      <c r="W228" s="122">
        <f>$G228*V228</f>
        <v>0</v>
      </c>
      <c r="X228" s="124"/>
      <c r="Y228" s="60"/>
      <c r="Z228" s="122">
        <f>$G228*Y228</f>
        <v>0</v>
      </c>
      <c r="AA228" s="124"/>
      <c r="AB228" s="60"/>
      <c r="AC228" s="122">
        <f>$G228*AB228</f>
        <v>0</v>
      </c>
      <c r="AD228" s="124"/>
      <c r="AE228" s="60"/>
      <c r="AF228" s="122">
        <f>$G228*AE228</f>
        <v>0</v>
      </c>
      <c r="AG228" s="124"/>
      <c r="AH228" s="60"/>
      <c r="AI228" s="122">
        <f>$G228*AH228</f>
        <v>0</v>
      </c>
      <c r="AJ228" s="124"/>
      <c r="AK228" s="60"/>
      <c r="AL228" s="122">
        <f>$G228*AK228</f>
        <v>0</v>
      </c>
      <c r="AM228" s="124"/>
      <c r="AN228" s="60"/>
      <c r="AO228" s="122">
        <f>$G228*AN228</f>
        <v>0</v>
      </c>
      <c r="AP228" s="124"/>
      <c r="AQ228" s="60"/>
      <c r="AR228" s="122">
        <f>$G228*AQ228</f>
        <v>0</v>
      </c>
      <c r="AS228" s="124"/>
      <c r="AT228" s="60"/>
      <c r="AU228" s="122">
        <f>$G228*AT228</f>
        <v>0</v>
      </c>
      <c r="AV228" s="124"/>
      <c r="AW228" s="60"/>
      <c r="AX228" s="122">
        <f>$G228*AW228</f>
        <v>0</v>
      </c>
      <c r="AY228" s="124"/>
      <c r="AZ228" s="60"/>
      <c r="BA228" s="122">
        <f>$G228*AZ228</f>
        <v>0</v>
      </c>
      <c r="BB228" s="124"/>
      <c r="BC228" s="60"/>
      <c r="BD228" s="122">
        <f>$G228*BC228</f>
        <v>0</v>
      </c>
      <c r="BE228" s="124"/>
    </row>
    <row r="229" spans="1:57" x14ac:dyDescent="0.25">
      <c r="A229" s="64" t="s">
        <v>346</v>
      </c>
      <c r="B229" s="70"/>
      <c r="C229" s="81" t="s">
        <v>49</v>
      </c>
      <c r="D229" s="34" t="s">
        <v>64</v>
      </c>
      <c r="E229" s="34" t="s">
        <v>64</v>
      </c>
      <c r="F229" s="83" t="s">
        <v>48</v>
      </c>
      <c r="G229" s="164">
        <f>CENA!G220</f>
        <v>0</v>
      </c>
      <c r="H229" s="121">
        <f t="shared" si="367"/>
        <v>0</v>
      </c>
      <c r="I229" s="121">
        <f t="shared" si="368"/>
        <v>0</v>
      </c>
      <c r="J229" s="60"/>
      <c r="K229" s="122">
        <f t="shared" ref="K229" si="371">$G229*J229</f>
        <v>0</v>
      </c>
      <c r="L229" s="124"/>
      <c r="M229" s="60"/>
      <c r="N229" s="122">
        <f t="shared" si="370"/>
        <v>0</v>
      </c>
      <c r="O229" s="124"/>
      <c r="P229" s="60"/>
      <c r="Q229" s="122">
        <f>$G229*P229</f>
        <v>0</v>
      </c>
      <c r="R229" s="124"/>
      <c r="S229" s="60"/>
      <c r="T229" s="122">
        <f>$G229*S229</f>
        <v>0</v>
      </c>
      <c r="U229" s="124"/>
      <c r="V229" s="60"/>
      <c r="W229" s="122">
        <f>$G229*V229</f>
        <v>0</v>
      </c>
      <c r="X229" s="124"/>
      <c r="Y229" s="60"/>
      <c r="Z229" s="122">
        <f>$G229*Y229</f>
        <v>0</v>
      </c>
      <c r="AA229" s="124"/>
      <c r="AB229" s="60"/>
      <c r="AC229" s="122">
        <f>$G229*AB229</f>
        <v>0</v>
      </c>
      <c r="AD229" s="124"/>
      <c r="AE229" s="60"/>
      <c r="AF229" s="122">
        <f>$G229*AE229</f>
        <v>0</v>
      </c>
      <c r="AG229" s="124"/>
      <c r="AH229" s="60"/>
      <c r="AI229" s="122">
        <f>$G229*AH229</f>
        <v>0</v>
      </c>
      <c r="AJ229" s="124"/>
      <c r="AK229" s="60"/>
      <c r="AL229" s="122">
        <f>$G229*AK229</f>
        <v>0</v>
      </c>
      <c r="AM229" s="124"/>
      <c r="AN229" s="60"/>
      <c r="AO229" s="122">
        <f>$G229*AN229</f>
        <v>0</v>
      </c>
      <c r="AP229" s="124"/>
      <c r="AQ229" s="60"/>
      <c r="AR229" s="122">
        <f>$G229*AQ229</f>
        <v>0</v>
      </c>
      <c r="AS229" s="124"/>
      <c r="AT229" s="60"/>
      <c r="AU229" s="122">
        <f>$G229*AT229</f>
        <v>0</v>
      </c>
      <c r="AV229" s="124"/>
      <c r="AW229" s="60"/>
      <c r="AX229" s="122">
        <f>$G229*AW229</f>
        <v>0</v>
      </c>
      <c r="AY229" s="124"/>
      <c r="AZ229" s="60"/>
      <c r="BA229" s="122">
        <f>$G229*AZ229</f>
        <v>0</v>
      </c>
      <c r="BB229" s="124"/>
      <c r="BC229" s="60"/>
      <c r="BD229" s="122">
        <f>$G229*BC229</f>
        <v>0</v>
      </c>
      <c r="BE229" s="124"/>
    </row>
    <row r="230" spans="1:57" x14ac:dyDescent="0.25">
      <c r="A230" s="146"/>
      <c r="B230" s="147"/>
      <c r="C230" s="147"/>
      <c r="D230" s="148" t="s">
        <v>65</v>
      </c>
      <c r="E230" s="148" t="s">
        <v>661</v>
      </c>
      <c r="F230" s="149"/>
      <c r="G230" s="166"/>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A230" s="60"/>
      <c r="BB230" s="60"/>
      <c r="BC230" s="60"/>
      <c r="BD230" s="60"/>
      <c r="BE230" s="60"/>
    </row>
    <row r="231" spans="1:57" ht="51" x14ac:dyDescent="0.25">
      <c r="A231" s="64" t="s">
        <v>347</v>
      </c>
      <c r="B231" s="69" t="s">
        <v>52</v>
      </c>
      <c r="C231" s="79">
        <v>4</v>
      </c>
      <c r="D231" s="36" t="s">
        <v>830</v>
      </c>
      <c r="E231" s="34" t="s">
        <v>662</v>
      </c>
      <c r="F231" s="83" t="s">
        <v>477</v>
      </c>
      <c r="G231" s="164">
        <f>CENA!G222</f>
        <v>0</v>
      </c>
      <c r="H231" s="121">
        <f>J231+M231+P231+S231+V231+Y231+AB231+AE231+AH231+AK231+AN231+AQ231+AZ231+AW231+AT231+BC231</f>
        <v>2</v>
      </c>
      <c r="I231" s="121">
        <f>G231*H231</f>
        <v>0</v>
      </c>
      <c r="J231" s="60"/>
      <c r="K231" s="122">
        <f t="shared" ref="K231" si="372">$G231*J231</f>
        <v>0</v>
      </c>
      <c r="L231" s="124"/>
      <c r="M231" s="60"/>
      <c r="N231" s="122">
        <f t="shared" ref="N231" si="373">$G231*M231</f>
        <v>0</v>
      </c>
      <c r="O231" s="124"/>
      <c r="P231" s="60"/>
      <c r="Q231" s="122">
        <f>$G231*P231</f>
        <v>0</v>
      </c>
      <c r="R231" s="124"/>
      <c r="S231" s="60"/>
      <c r="T231" s="122">
        <f>$G231*S231</f>
        <v>0</v>
      </c>
      <c r="U231" s="124"/>
      <c r="V231" s="60"/>
      <c r="W231" s="122">
        <f>$G231*V231</f>
        <v>0</v>
      </c>
      <c r="X231" s="124"/>
      <c r="Y231" s="60"/>
      <c r="Z231" s="122">
        <f>$G231*Y231</f>
        <v>0</v>
      </c>
      <c r="AA231" s="124"/>
      <c r="AB231" s="60"/>
      <c r="AC231" s="122">
        <f>$G231*AB231</f>
        <v>0</v>
      </c>
      <c r="AD231" s="124"/>
      <c r="AE231" s="60"/>
      <c r="AF231" s="122">
        <f>$G231*AE231</f>
        <v>0</v>
      </c>
      <c r="AG231" s="124"/>
      <c r="AH231" s="60"/>
      <c r="AI231" s="122">
        <f>$G231*AH231</f>
        <v>0</v>
      </c>
      <c r="AJ231" s="124"/>
      <c r="AK231" s="60"/>
      <c r="AL231" s="122">
        <f>$G231*AK231</f>
        <v>0</v>
      </c>
      <c r="AM231" s="124"/>
      <c r="AN231" s="60">
        <v>1</v>
      </c>
      <c r="AO231" s="122">
        <f>$G231*AN231</f>
        <v>0</v>
      </c>
      <c r="AP231" s="124"/>
      <c r="AQ231" s="60"/>
      <c r="AR231" s="122">
        <f>$G231*AQ231</f>
        <v>0</v>
      </c>
      <c r="AS231" s="124"/>
      <c r="AT231" s="60"/>
      <c r="AU231" s="122">
        <f>$G231*AT231</f>
        <v>0</v>
      </c>
      <c r="AV231" s="124"/>
      <c r="AW231" s="60">
        <v>1</v>
      </c>
      <c r="AX231" s="122">
        <f>$G231*AW231</f>
        <v>0</v>
      </c>
      <c r="AY231" s="124"/>
      <c r="AZ231" s="60"/>
      <c r="BA231" s="122">
        <f>$G231*AZ231</f>
        <v>0</v>
      </c>
      <c r="BB231" s="124"/>
      <c r="BC231" s="60"/>
      <c r="BD231" s="122">
        <f>$G231*BC231</f>
        <v>0</v>
      </c>
      <c r="BE231" s="124"/>
    </row>
    <row r="232" spans="1:57" ht="51" x14ac:dyDescent="0.25">
      <c r="A232" s="64"/>
      <c r="B232" s="70"/>
      <c r="C232" s="81"/>
      <c r="D232" s="36" t="s">
        <v>832</v>
      </c>
      <c r="E232" s="36" t="s">
        <v>663</v>
      </c>
      <c r="F232" s="10" t="s">
        <v>16</v>
      </c>
      <c r="G232" s="164" t="str">
        <f>CENA!G223</f>
        <v>/</v>
      </c>
      <c r="H232" s="121" t="s">
        <v>16</v>
      </c>
      <c r="I232" s="121" t="s">
        <v>16</v>
      </c>
      <c r="J232" s="60" t="s">
        <v>16</v>
      </c>
      <c r="K232" s="122" t="s">
        <v>16</v>
      </c>
      <c r="L232" s="124"/>
      <c r="M232" s="60" t="s">
        <v>16</v>
      </c>
      <c r="N232" s="122" t="s">
        <v>16</v>
      </c>
      <c r="O232" s="124"/>
      <c r="P232" s="60" t="s">
        <v>16</v>
      </c>
      <c r="Q232" s="122" t="s">
        <v>16</v>
      </c>
      <c r="R232" s="124"/>
      <c r="S232" s="60" t="s">
        <v>16</v>
      </c>
      <c r="T232" s="122" t="s">
        <v>16</v>
      </c>
      <c r="U232" s="124"/>
      <c r="V232" s="60" t="s">
        <v>16</v>
      </c>
      <c r="W232" s="122" t="s">
        <v>16</v>
      </c>
      <c r="X232" s="124"/>
      <c r="Y232" s="60" t="s">
        <v>16</v>
      </c>
      <c r="Z232" s="122" t="s">
        <v>16</v>
      </c>
      <c r="AA232" s="124"/>
      <c r="AB232" s="60" t="s">
        <v>16</v>
      </c>
      <c r="AC232" s="122" t="s">
        <v>16</v>
      </c>
      <c r="AD232" s="124"/>
      <c r="AE232" s="60" t="s">
        <v>16</v>
      </c>
      <c r="AF232" s="122" t="s">
        <v>16</v>
      </c>
      <c r="AG232" s="124"/>
      <c r="AH232" s="60" t="s">
        <v>16</v>
      </c>
      <c r="AI232" s="122" t="s">
        <v>16</v>
      </c>
      <c r="AJ232" s="124"/>
      <c r="AK232" s="60" t="s">
        <v>16</v>
      </c>
      <c r="AL232" s="122" t="s">
        <v>16</v>
      </c>
      <c r="AM232" s="124"/>
      <c r="AN232" s="60" t="s">
        <v>16</v>
      </c>
      <c r="AO232" s="122" t="s">
        <v>16</v>
      </c>
      <c r="AP232" s="124"/>
      <c r="AQ232" s="60" t="s">
        <v>16</v>
      </c>
      <c r="AR232" s="122" t="s">
        <v>16</v>
      </c>
      <c r="AS232" s="124"/>
      <c r="AT232" s="60" t="s">
        <v>16</v>
      </c>
      <c r="AU232" s="122" t="s">
        <v>16</v>
      </c>
      <c r="AV232" s="124"/>
      <c r="AW232" s="60" t="s">
        <v>16</v>
      </c>
      <c r="AX232" s="122" t="s">
        <v>16</v>
      </c>
      <c r="AY232" s="124"/>
      <c r="AZ232" s="60" t="s">
        <v>16</v>
      </c>
      <c r="BA232" s="122" t="s">
        <v>16</v>
      </c>
      <c r="BB232" s="124"/>
      <c r="BC232" s="60" t="s">
        <v>16</v>
      </c>
      <c r="BD232" s="122" t="s">
        <v>16</v>
      </c>
      <c r="BE232" s="124"/>
    </row>
    <row r="233" spans="1:57" x14ac:dyDescent="0.25">
      <c r="A233" s="64"/>
      <c r="B233" s="70"/>
      <c r="C233" s="81"/>
      <c r="D233" s="34" t="s">
        <v>943</v>
      </c>
      <c r="E233" s="34" t="s">
        <v>664</v>
      </c>
      <c r="F233" s="83" t="s">
        <v>477</v>
      </c>
      <c r="G233" s="164" t="str">
        <f>CENA!G224</f>
        <v>/</v>
      </c>
      <c r="H233" s="121" t="s">
        <v>16</v>
      </c>
      <c r="I233" s="121" t="s">
        <v>16</v>
      </c>
      <c r="J233" s="60" t="s">
        <v>16</v>
      </c>
      <c r="K233" s="122" t="s">
        <v>16</v>
      </c>
      <c r="L233" s="124"/>
      <c r="M233" s="60" t="s">
        <v>16</v>
      </c>
      <c r="N233" s="122" t="s">
        <v>16</v>
      </c>
      <c r="O233" s="124"/>
      <c r="P233" s="60" t="s">
        <v>16</v>
      </c>
      <c r="Q233" s="122" t="s">
        <v>16</v>
      </c>
      <c r="R233" s="124"/>
      <c r="S233" s="60" t="s">
        <v>16</v>
      </c>
      <c r="T233" s="122" t="s">
        <v>16</v>
      </c>
      <c r="U233" s="124"/>
      <c r="V233" s="60" t="s">
        <v>16</v>
      </c>
      <c r="W233" s="122" t="s">
        <v>16</v>
      </c>
      <c r="X233" s="124"/>
      <c r="Y233" s="60" t="s">
        <v>16</v>
      </c>
      <c r="Z233" s="122" t="s">
        <v>16</v>
      </c>
      <c r="AA233" s="124"/>
      <c r="AB233" s="60" t="s">
        <v>16</v>
      </c>
      <c r="AC233" s="122" t="s">
        <v>16</v>
      </c>
      <c r="AD233" s="124"/>
      <c r="AE233" s="60" t="s">
        <v>16</v>
      </c>
      <c r="AF233" s="122" t="s">
        <v>16</v>
      </c>
      <c r="AG233" s="124"/>
      <c r="AH233" s="60" t="s">
        <v>16</v>
      </c>
      <c r="AI233" s="122" t="s">
        <v>16</v>
      </c>
      <c r="AJ233" s="124"/>
      <c r="AK233" s="60" t="s">
        <v>16</v>
      </c>
      <c r="AL233" s="122" t="s">
        <v>16</v>
      </c>
      <c r="AM233" s="124"/>
      <c r="AN233" s="60" t="s">
        <v>16</v>
      </c>
      <c r="AO233" s="122" t="s">
        <v>16</v>
      </c>
      <c r="AP233" s="124"/>
      <c r="AQ233" s="60" t="s">
        <v>16</v>
      </c>
      <c r="AR233" s="122" t="s">
        <v>16</v>
      </c>
      <c r="AS233" s="124"/>
      <c r="AT233" s="60" t="s">
        <v>16</v>
      </c>
      <c r="AU233" s="122" t="s">
        <v>16</v>
      </c>
      <c r="AV233" s="124"/>
      <c r="AW233" s="60" t="s">
        <v>16</v>
      </c>
      <c r="AX233" s="122" t="s">
        <v>16</v>
      </c>
      <c r="AY233" s="124"/>
      <c r="AZ233" s="60" t="s">
        <v>16</v>
      </c>
      <c r="BA233" s="122" t="s">
        <v>16</v>
      </c>
      <c r="BB233" s="124"/>
      <c r="BC233" s="60" t="s">
        <v>16</v>
      </c>
      <c r="BD233" s="122" t="s">
        <v>16</v>
      </c>
      <c r="BE233" s="124"/>
    </row>
    <row r="234" spans="1:57" x14ac:dyDescent="0.25">
      <c r="A234" s="64"/>
      <c r="B234" s="70"/>
      <c r="C234" s="81"/>
      <c r="D234" s="34" t="s">
        <v>944</v>
      </c>
      <c r="E234" s="34" t="s">
        <v>665</v>
      </c>
      <c r="F234" s="83" t="s">
        <v>477</v>
      </c>
      <c r="G234" s="164" t="str">
        <f>CENA!G225</f>
        <v>/</v>
      </c>
      <c r="H234" s="121" t="s">
        <v>16</v>
      </c>
      <c r="I234" s="121" t="s">
        <v>16</v>
      </c>
      <c r="J234" s="60" t="s">
        <v>16</v>
      </c>
      <c r="K234" s="122" t="s">
        <v>16</v>
      </c>
      <c r="L234" s="124"/>
      <c r="M234" s="60" t="s">
        <v>16</v>
      </c>
      <c r="N234" s="122" t="s">
        <v>16</v>
      </c>
      <c r="O234" s="124"/>
      <c r="P234" s="60" t="s">
        <v>16</v>
      </c>
      <c r="Q234" s="122" t="s">
        <v>16</v>
      </c>
      <c r="R234" s="124"/>
      <c r="S234" s="60" t="s">
        <v>16</v>
      </c>
      <c r="T234" s="122" t="s">
        <v>16</v>
      </c>
      <c r="U234" s="124"/>
      <c r="V234" s="60" t="s">
        <v>16</v>
      </c>
      <c r="W234" s="122" t="s">
        <v>16</v>
      </c>
      <c r="X234" s="124"/>
      <c r="Y234" s="60" t="s">
        <v>16</v>
      </c>
      <c r="Z234" s="122" t="s">
        <v>16</v>
      </c>
      <c r="AA234" s="124"/>
      <c r="AB234" s="60" t="s">
        <v>16</v>
      </c>
      <c r="AC234" s="122" t="s">
        <v>16</v>
      </c>
      <c r="AD234" s="124"/>
      <c r="AE234" s="60" t="s">
        <v>16</v>
      </c>
      <c r="AF234" s="122" t="s">
        <v>16</v>
      </c>
      <c r="AG234" s="124"/>
      <c r="AH234" s="60" t="s">
        <v>16</v>
      </c>
      <c r="AI234" s="122" t="s">
        <v>16</v>
      </c>
      <c r="AJ234" s="124"/>
      <c r="AK234" s="60" t="s">
        <v>16</v>
      </c>
      <c r="AL234" s="122" t="s">
        <v>16</v>
      </c>
      <c r="AM234" s="124"/>
      <c r="AN234" s="60" t="s">
        <v>16</v>
      </c>
      <c r="AO234" s="122" t="s">
        <v>16</v>
      </c>
      <c r="AP234" s="124"/>
      <c r="AQ234" s="60" t="s">
        <v>16</v>
      </c>
      <c r="AR234" s="122" t="s">
        <v>16</v>
      </c>
      <c r="AS234" s="124"/>
      <c r="AT234" s="60" t="s">
        <v>16</v>
      </c>
      <c r="AU234" s="122" t="s">
        <v>16</v>
      </c>
      <c r="AV234" s="124"/>
      <c r="AW234" s="60" t="s">
        <v>16</v>
      </c>
      <c r="AX234" s="122" t="s">
        <v>16</v>
      </c>
      <c r="AY234" s="124"/>
      <c r="AZ234" s="60" t="s">
        <v>16</v>
      </c>
      <c r="BA234" s="122" t="s">
        <v>16</v>
      </c>
      <c r="BB234" s="124"/>
      <c r="BC234" s="60" t="s">
        <v>16</v>
      </c>
      <c r="BD234" s="122" t="s">
        <v>16</v>
      </c>
      <c r="BE234" s="124"/>
    </row>
    <row r="235" spans="1:57" x14ac:dyDescent="0.25">
      <c r="A235" s="64"/>
      <c r="B235" s="70"/>
      <c r="C235" s="81"/>
      <c r="D235" s="34" t="s">
        <v>945</v>
      </c>
      <c r="E235" s="34" t="s">
        <v>666</v>
      </c>
      <c r="F235" s="83" t="s">
        <v>477</v>
      </c>
      <c r="G235" s="164" t="str">
        <f>CENA!G226</f>
        <v>/</v>
      </c>
      <c r="H235" s="121" t="s">
        <v>16</v>
      </c>
      <c r="I235" s="121" t="s">
        <v>16</v>
      </c>
      <c r="J235" s="60" t="s">
        <v>16</v>
      </c>
      <c r="K235" s="122" t="s">
        <v>16</v>
      </c>
      <c r="L235" s="124"/>
      <c r="M235" s="60" t="s">
        <v>16</v>
      </c>
      <c r="N235" s="122" t="s">
        <v>16</v>
      </c>
      <c r="O235" s="124"/>
      <c r="P235" s="60" t="s">
        <v>16</v>
      </c>
      <c r="Q235" s="122" t="s">
        <v>16</v>
      </c>
      <c r="R235" s="124"/>
      <c r="S235" s="60" t="s">
        <v>16</v>
      </c>
      <c r="T235" s="122" t="s">
        <v>16</v>
      </c>
      <c r="U235" s="124"/>
      <c r="V235" s="60" t="s">
        <v>16</v>
      </c>
      <c r="W235" s="122" t="s">
        <v>16</v>
      </c>
      <c r="X235" s="124"/>
      <c r="Y235" s="60" t="s">
        <v>16</v>
      </c>
      <c r="Z235" s="122" t="s">
        <v>16</v>
      </c>
      <c r="AA235" s="124"/>
      <c r="AB235" s="60" t="s">
        <v>16</v>
      </c>
      <c r="AC235" s="122" t="s">
        <v>16</v>
      </c>
      <c r="AD235" s="124"/>
      <c r="AE235" s="60" t="s">
        <v>16</v>
      </c>
      <c r="AF235" s="122" t="s">
        <v>16</v>
      </c>
      <c r="AG235" s="124"/>
      <c r="AH235" s="60" t="s">
        <v>16</v>
      </c>
      <c r="AI235" s="122" t="s">
        <v>16</v>
      </c>
      <c r="AJ235" s="124"/>
      <c r="AK235" s="60" t="s">
        <v>16</v>
      </c>
      <c r="AL235" s="122" t="s">
        <v>16</v>
      </c>
      <c r="AM235" s="124"/>
      <c r="AN235" s="60" t="s">
        <v>16</v>
      </c>
      <c r="AO235" s="122" t="s">
        <v>16</v>
      </c>
      <c r="AP235" s="124"/>
      <c r="AQ235" s="60" t="s">
        <v>16</v>
      </c>
      <c r="AR235" s="122" t="s">
        <v>16</v>
      </c>
      <c r="AS235" s="124"/>
      <c r="AT235" s="60" t="s">
        <v>16</v>
      </c>
      <c r="AU235" s="122" t="s">
        <v>16</v>
      </c>
      <c r="AV235" s="124"/>
      <c r="AW235" s="60" t="s">
        <v>16</v>
      </c>
      <c r="AX235" s="122" t="s">
        <v>16</v>
      </c>
      <c r="AY235" s="124"/>
      <c r="AZ235" s="60" t="s">
        <v>16</v>
      </c>
      <c r="BA235" s="122" t="s">
        <v>16</v>
      </c>
      <c r="BB235" s="124"/>
      <c r="BC235" s="60" t="s">
        <v>16</v>
      </c>
      <c r="BD235" s="122" t="s">
        <v>16</v>
      </c>
      <c r="BE235" s="124"/>
    </row>
    <row r="236" spans="1:57" ht="38.25" x14ac:dyDescent="0.25">
      <c r="A236" s="64"/>
      <c r="B236" s="70"/>
      <c r="C236" s="81"/>
      <c r="D236" s="36" t="s">
        <v>946</v>
      </c>
      <c r="E236" s="36" t="s">
        <v>667</v>
      </c>
      <c r="F236" s="83" t="s">
        <v>477</v>
      </c>
      <c r="G236" s="164" t="str">
        <f>CENA!G227</f>
        <v>/</v>
      </c>
      <c r="H236" s="121" t="s">
        <v>16</v>
      </c>
      <c r="I236" s="121" t="s">
        <v>16</v>
      </c>
      <c r="J236" s="60" t="s">
        <v>16</v>
      </c>
      <c r="K236" s="122" t="s">
        <v>16</v>
      </c>
      <c r="L236" s="124"/>
      <c r="M236" s="60" t="s">
        <v>16</v>
      </c>
      <c r="N236" s="122" t="s">
        <v>16</v>
      </c>
      <c r="O236" s="124"/>
      <c r="P236" s="60" t="s">
        <v>16</v>
      </c>
      <c r="Q236" s="122" t="s">
        <v>16</v>
      </c>
      <c r="R236" s="124"/>
      <c r="S236" s="60" t="s">
        <v>16</v>
      </c>
      <c r="T236" s="122" t="s">
        <v>16</v>
      </c>
      <c r="U236" s="124"/>
      <c r="V236" s="60" t="s">
        <v>16</v>
      </c>
      <c r="W236" s="122" t="s">
        <v>16</v>
      </c>
      <c r="X236" s="124"/>
      <c r="Y236" s="60" t="s">
        <v>16</v>
      </c>
      <c r="Z236" s="122" t="s">
        <v>16</v>
      </c>
      <c r="AA236" s="124"/>
      <c r="AB236" s="60" t="s">
        <v>16</v>
      </c>
      <c r="AC236" s="122" t="s">
        <v>16</v>
      </c>
      <c r="AD236" s="124"/>
      <c r="AE236" s="60" t="s">
        <v>16</v>
      </c>
      <c r="AF236" s="122" t="s">
        <v>16</v>
      </c>
      <c r="AG236" s="124"/>
      <c r="AH236" s="60" t="s">
        <v>16</v>
      </c>
      <c r="AI236" s="122" t="s">
        <v>16</v>
      </c>
      <c r="AJ236" s="124"/>
      <c r="AK236" s="60" t="s">
        <v>16</v>
      </c>
      <c r="AL236" s="122" t="s">
        <v>16</v>
      </c>
      <c r="AM236" s="124"/>
      <c r="AN236" s="60" t="s">
        <v>16</v>
      </c>
      <c r="AO236" s="122" t="s">
        <v>16</v>
      </c>
      <c r="AP236" s="124"/>
      <c r="AQ236" s="60" t="s">
        <v>16</v>
      </c>
      <c r="AR236" s="122" t="s">
        <v>16</v>
      </c>
      <c r="AS236" s="124"/>
      <c r="AT236" s="60" t="s">
        <v>16</v>
      </c>
      <c r="AU236" s="122" t="s">
        <v>16</v>
      </c>
      <c r="AV236" s="124"/>
      <c r="AW236" s="60" t="s">
        <v>16</v>
      </c>
      <c r="AX236" s="122" t="s">
        <v>16</v>
      </c>
      <c r="AY236" s="124"/>
      <c r="AZ236" s="60" t="s">
        <v>16</v>
      </c>
      <c r="BA236" s="122" t="s">
        <v>16</v>
      </c>
      <c r="BB236" s="124"/>
      <c r="BC236" s="60" t="s">
        <v>16</v>
      </c>
      <c r="BD236" s="122" t="s">
        <v>16</v>
      </c>
      <c r="BE236" s="124"/>
    </row>
    <row r="237" spans="1:57" ht="25.5" x14ac:dyDescent="0.25">
      <c r="A237" s="64"/>
      <c r="B237" s="70"/>
      <c r="C237" s="81"/>
      <c r="D237" s="33" t="s">
        <v>947</v>
      </c>
      <c r="E237" s="33" t="s">
        <v>668</v>
      </c>
      <c r="F237" s="10" t="s">
        <v>16</v>
      </c>
      <c r="G237" s="164" t="str">
        <f>CENA!G228</f>
        <v>/</v>
      </c>
      <c r="H237" s="121" t="s">
        <v>16</v>
      </c>
      <c r="I237" s="121" t="s">
        <v>16</v>
      </c>
      <c r="J237" s="60" t="s">
        <v>16</v>
      </c>
      <c r="K237" s="122" t="s">
        <v>16</v>
      </c>
      <c r="L237" s="124"/>
      <c r="M237" s="60" t="s">
        <v>16</v>
      </c>
      <c r="N237" s="122" t="s">
        <v>16</v>
      </c>
      <c r="O237" s="124"/>
      <c r="P237" s="60" t="s">
        <v>16</v>
      </c>
      <c r="Q237" s="122" t="s">
        <v>16</v>
      </c>
      <c r="R237" s="124"/>
      <c r="S237" s="60" t="s">
        <v>16</v>
      </c>
      <c r="T237" s="122" t="s">
        <v>16</v>
      </c>
      <c r="U237" s="124"/>
      <c r="V237" s="60" t="s">
        <v>16</v>
      </c>
      <c r="W237" s="122" t="s">
        <v>16</v>
      </c>
      <c r="X237" s="124"/>
      <c r="Y237" s="60" t="s">
        <v>16</v>
      </c>
      <c r="Z237" s="122" t="s">
        <v>16</v>
      </c>
      <c r="AA237" s="124"/>
      <c r="AB237" s="60" t="s">
        <v>16</v>
      </c>
      <c r="AC237" s="122" t="s">
        <v>16</v>
      </c>
      <c r="AD237" s="124"/>
      <c r="AE237" s="60" t="s">
        <v>16</v>
      </c>
      <c r="AF237" s="122" t="s">
        <v>16</v>
      </c>
      <c r="AG237" s="124"/>
      <c r="AH237" s="60" t="s">
        <v>16</v>
      </c>
      <c r="AI237" s="122" t="s">
        <v>16</v>
      </c>
      <c r="AJ237" s="124"/>
      <c r="AK237" s="60" t="s">
        <v>16</v>
      </c>
      <c r="AL237" s="122" t="s">
        <v>16</v>
      </c>
      <c r="AM237" s="124"/>
      <c r="AN237" s="60" t="s">
        <v>16</v>
      </c>
      <c r="AO237" s="122" t="s">
        <v>16</v>
      </c>
      <c r="AP237" s="124"/>
      <c r="AQ237" s="60" t="s">
        <v>16</v>
      </c>
      <c r="AR237" s="122" t="s">
        <v>16</v>
      </c>
      <c r="AS237" s="124"/>
      <c r="AT237" s="60" t="s">
        <v>16</v>
      </c>
      <c r="AU237" s="122" t="s">
        <v>16</v>
      </c>
      <c r="AV237" s="124"/>
      <c r="AW237" s="60" t="s">
        <v>16</v>
      </c>
      <c r="AX237" s="122" t="s">
        <v>16</v>
      </c>
      <c r="AY237" s="124"/>
      <c r="AZ237" s="60" t="s">
        <v>16</v>
      </c>
      <c r="BA237" s="122" t="s">
        <v>16</v>
      </c>
      <c r="BB237" s="124"/>
      <c r="BC237" s="60" t="s">
        <v>16</v>
      </c>
      <c r="BD237" s="122" t="s">
        <v>16</v>
      </c>
      <c r="BE237" s="124"/>
    </row>
    <row r="238" spans="1:57" x14ac:dyDescent="0.25">
      <c r="A238" s="64"/>
      <c r="B238" s="70"/>
      <c r="C238" s="81"/>
      <c r="D238" s="32" t="s">
        <v>948</v>
      </c>
      <c r="E238" s="32" t="s">
        <v>669</v>
      </c>
      <c r="F238" s="83" t="s">
        <v>477</v>
      </c>
      <c r="G238" s="164" t="str">
        <f>CENA!G229</f>
        <v>/</v>
      </c>
      <c r="H238" s="121" t="s">
        <v>16</v>
      </c>
      <c r="I238" s="121" t="s">
        <v>16</v>
      </c>
      <c r="J238" s="60" t="s">
        <v>16</v>
      </c>
      <c r="K238" s="122" t="s">
        <v>16</v>
      </c>
      <c r="L238" s="124"/>
      <c r="M238" s="60" t="s">
        <v>16</v>
      </c>
      <c r="N238" s="122" t="s">
        <v>16</v>
      </c>
      <c r="O238" s="124"/>
      <c r="P238" s="60" t="s">
        <v>16</v>
      </c>
      <c r="Q238" s="122" t="s">
        <v>16</v>
      </c>
      <c r="R238" s="124"/>
      <c r="S238" s="60" t="s">
        <v>16</v>
      </c>
      <c r="T238" s="122" t="s">
        <v>16</v>
      </c>
      <c r="U238" s="124"/>
      <c r="V238" s="60" t="s">
        <v>16</v>
      </c>
      <c r="W238" s="122" t="s">
        <v>16</v>
      </c>
      <c r="X238" s="124"/>
      <c r="Y238" s="60" t="s">
        <v>16</v>
      </c>
      <c r="Z238" s="122" t="s">
        <v>16</v>
      </c>
      <c r="AA238" s="124"/>
      <c r="AB238" s="60" t="s">
        <v>16</v>
      </c>
      <c r="AC238" s="122" t="s">
        <v>16</v>
      </c>
      <c r="AD238" s="124"/>
      <c r="AE238" s="60" t="s">
        <v>16</v>
      </c>
      <c r="AF238" s="122" t="s">
        <v>16</v>
      </c>
      <c r="AG238" s="124"/>
      <c r="AH238" s="60" t="s">
        <v>16</v>
      </c>
      <c r="AI238" s="122" t="s">
        <v>16</v>
      </c>
      <c r="AJ238" s="124"/>
      <c r="AK238" s="60" t="s">
        <v>16</v>
      </c>
      <c r="AL238" s="122" t="s">
        <v>16</v>
      </c>
      <c r="AM238" s="124"/>
      <c r="AN238" s="60" t="s">
        <v>16</v>
      </c>
      <c r="AO238" s="122" t="s">
        <v>16</v>
      </c>
      <c r="AP238" s="124"/>
      <c r="AQ238" s="60" t="s">
        <v>16</v>
      </c>
      <c r="AR238" s="122" t="s">
        <v>16</v>
      </c>
      <c r="AS238" s="124"/>
      <c r="AT238" s="60" t="s">
        <v>16</v>
      </c>
      <c r="AU238" s="122" t="s">
        <v>16</v>
      </c>
      <c r="AV238" s="124"/>
      <c r="AW238" s="60" t="s">
        <v>16</v>
      </c>
      <c r="AX238" s="122" t="s">
        <v>16</v>
      </c>
      <c r="AY238" s="124"/>
      <c r="AZ238" s="60" t="s">
        <v>16</v>
      </c>
      <c r="BA238" s="122" t="s">
        <v>16</v>
      </c>
      <c r="BB238" s="124"/>
      <c r="BC238" s="60" t="s">
        <v>16</v>
      </c>
      <c r="BD238" s="122" t="s">
        <v>16</v>
      </c>
      <c r="BE238" s="124"/>
    </row>
    <row r="239" spans="1:57" x14ac:dyDescent="0.25">
      <c r="A239" s="64"/>
      <c r="B239" s="70"/>
      <c r="C239" s="81"/>
      <c r="D239" s="32" t="s">
        <v>949</v>
      </c>
      <c r="E239" s="32" t="s">
        <v>670</v>
      </c>
      <c r="F239" s="83" t="s">
        <v>477</v>
      </c>
      <c r="G239" s="164" t="str">
        <f>CENA!G230</f>
        <v>/</v>
      </c>
      <c r="H239" s="121" t="s">
        <v>16</v>
      </c>
      <c r="I239" s="121" t="s">
        <v>16</v>
      </c>
      <c r="J239" s="60" t="s">
        <v>16</v>
      </c>
      <c r="K239" s="122" t="s">
        <v>16</v>
      </c>
      <c r="L239" s="124"/>
      <c r="M239" s="60" t="s">
        <v>16</v>
      </c>
      <c r="N239" s="122" t="s">
        <v>16</v>
      </c>
      <c r="O239" s="124"/>
      <c r="P239" s="60" t="s">
        <v>16</v>
      </c>
      <c r="Q239" s="122" t="s">
        <v>16</v>
      </c>
      <c r="R239" s="124"/>
      <c r="S239" s="60" t="s">
        <v>16</v>
      </c>
      <c r="T239" s="122" t="s">
        <v>16</v>
      </c>
      <c r="U239" s="124"/>
      <c r="V239" s="60" t="s">
        <v>16</v>
      </c>
      <c r="W239" s="122" t="s">
        <v>16</v>
      </c>
      <c r="X239" s="124"/>
      <c r="Y239" s="60" t="s">
        <v>16</v>
      </c>
      <c r="Z239" s="122" t="s">
        <v>16</v>
      </c>
      <c r="AA239" s="124"/>
      <c r="AB239" s="60" t="s">
        <v>16</v>
      </c>
      <c r="AC239" s="122" t="s">
        <v>16</v>
      </c>
      <c r="AD239" s="124"/>
      <c r="AE239" s="60" t="s">
        <v>16</v>
      </c>
      <c r="AF239" s="122" t="s">
        <v>16</v>
      </c>
      <c r="AG239" s="124"/>
      <c r="AH239" s="60" t="s">
        <v>16</v>
      </c>
      <c r="AI239" s="122" t="s">
        <v>16</v>
      </c>
      <c r="AJ239" s="124"/>
      <c r="AK239" s="60" t="s">
        <v>16</v>
      </c>
      <c r="AL239" s="122" t="s">
        <v>16</v>
      </c>
      <c r="AM239" s="124"/>
      <c r="AN239" s="60" t="s">
        <v>16</v>
      </c>
      <c r="AO239" s="122" t="s">
        <v>16</v>
      </c>
      <c r="AP239" s="124"/>
      <c r="AQ239" s="60" t="s">
        <v>16</v>
      </c>
      <c r="AR239" s="122" t="s">
        <v>16</v>
      </c>
      <c r="AS239" s="124"/>
      <c r="AT239" s="60" t="s">
        <v>16</v>
      </c>
      <c r="AU239" s="122" t="s">
        <v>16</v>
      </c>
      <c r="AV239" s="124"/>
      <c r="AW239" s="60" t="s">
        <v>16</v>
      </c>
      <c r="AX239" s="122" t="s">
        <v>16</v>
      </c>
      <c r="AY239" s="124"/>
      <c r="AZ239" s="60" t="s">
        <v>16</v>
      </c>
      <c r="BA239" s="122" t="s">
        <v>16</v>
      </c>
      <c r="BB239" s="124"/>
      <c r="BC239" s="60" t="s">
        <v>16</v>
      </c>
      <c r="BD239" s="122" t="s">
        <v>16</v>
      </c>
      <c r="BE239" s="124"/>
    </row>
    <row r="240" spans="1:57" ht="38.25" x14ac:dyDescent="0.25">
      <c r="A240" s="64"/>
      <c r="B240" s="70"/>
      <c r="C240" s="81"/>
      <c r="D240" s="33" t="s">
        <v>950</v>
      </c>
      <c r="E240" s="33" t="s">
        <v>671</v>
      </c>
      <c r="F240" s="83" t="s">
        <v>477</v>
      </c>
      <c r="G240" s="164" t="str">
        <f>CENA!G231</f>
        <v>/</v>
      </c>
      <c r="H240" s="121" t="s">
        <v>16</v>
      </c>
      <c r="I240" s="121" t="s">
        <v>16</v>
      </c>
      <c r="J240" s="60" t="s">
        <v>16</v>
      </c>
      <c r="K240" s="122" t="s">
        <v>16</v>
      </c>
      <c r="L240" s="124"/>
      <c r="M240" s="60" t="s">
        <v>16</v>
      </c>
      <c r="N240" s="122" t="s">
        <v>16</v>
      </c>
      <c r="O240" s="124"/>
      <c r="P240" s="60" t="s">
        <v>16</v>
      </c>
      <c r="Q240" s="122" t="s">
        <v>16</v>
      </c>
      <c r="R240" s="124"/>
      <c r="S240" s="60" t="s">
        <v>16</v>
      </c>
      <c r="T240" s="122" t="s">
        <v>16</v>
      </c>
      <c r="U240" s="124"/>
      <c r="V240" s="60" t="s">
        <v>16</v>
      </c>
      <c r="W240" s="122" t="s">
        <v>16</v>
      </c>
      <c r="X240" s="124"/>
      <c r="Y240" s="60" t="s">
        <v>16</v>
      </c>
      <c r="Z240" s="122" t="s">
        <v>16</v>
      </c>
      <c r="AA240" s="124"/>
      <c r="AB240" s="60" t="s">
        <v>16</v>
      </c>
      <c r="AC240" s="122" t="s">
        <v>16</v>
      </c>
      <c r="AD240" s="124"/>
      <c r="AE240" s="60" t="s">
        <v>16</v>
      </c>
      <c r="AF240" s="122" t="s">
        <v>16</v>
      </c>
      <c r="AG240" s="124"/>
      <c r="AH240" s="60" t="s">
        <v>16</v>
      </c>
      <c r="AI240" s="122" t="s">
        <v>16</v>
      </c>
      <c r="AJ240" s="124"/>
      <c r="AK240" s="60" t="s">
        <v>16</v>
      </c>
      <c r="AL240" s="122" t="s">
        <v>16</v>
      </c>
      <c r="AM240" s="124"/>
      <c r="AN240" s="60" t="s">
        <v>16</v>
      </c>
      <c r="AO240" s="122" t="s">
        <v>16</v>
      </c>
      <c r="AP240" s="124"/>
      <c r="AQ240" s="60" t="s">
        <v>16</v>
      </c>
      <c r="AR240" s="122" t="s">
        <v>16</v>
      </c>
      <c r="AS240" s="124"/>
      <c r="AT240" s="60" t="s">
        <v>16</v>
      </c>
      <c r="AU240" s="122" t="s">
        <v>16</v>
      </c>
      <c r="AV240" s="124"/>
      <c r="AW240" s="60" t="s">
        <v>16</v>
      </c>
      <c r="AX240" s="122" t="s">
        <v>16</v>
      </c>
      <c r="AY240" s="124"/>
      <c r="AZ240" s="60" t="s">
        <v>16</v>
      </c>
      <c r="BA240" s="122" t="s">
        <v>16</v>
      </c>
      <c r="BB240" s="124"/>
      <c r="BC240" s="60" t="s">
        <v>16</v>
      </c>
      <c r="BD240" s="122" t="s">
        <v>16</v>
      </c>
      <c r="BE240" s="124"/>
    </row>
    <row r="241" spans="1:57" x14ac:dyDescent="0.25">
      <c r="A241" s="146"/>
      <c r="B241" s="147"/>
      <c r="C241" s="157"/>
      <c r="D241" s="148" t="s">
        <v>66</v>
      </c>
      <c r="E241" s="148" t="s">
        <v>672</v>
      </c>
      <c r="F241" s="149"/>
      <c r="G241" s="166"/>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0"/>
      <c r="AV241" s="60"/>
      <c r="AW241" s="60"/>
      <c r="AX241" s="60"/>
      <c r="AY241" s="60"/>
      <c r="AZ241" s="60"/>
      <c r="BA241" s="60"/>
      <c r="BB241" s="60"/>
      <c r="BC241" s="60"/>
      <c r="BD241" s="60"/>
      <c r="BE241" s="60"/>
    </row>
    <row r="242" spans="1:57" ht="25.5" x14ac:dyDescent="0.25">
      <c r="A242" s="64" t="s">
        <v>348</v>
      </c>
      <c r="B242" s="69" t="s">
        <v>52</v>
      </c>
      <c r="C242" s="79">
        <v>5</v>
      </c>
      <c r="D242" s="32" t="s">
        <v>408</v>
      </c>
      <c r="E242" s="32" t="s">
        <v>673</v>
      </c>
      <c r="F242" s="10" t="s">
        <v>16</v>
      </c>
      <c r="G242" s="164" t="str">
        <f>CENA!G233</f>
        <v>/</v>
      </c>
      <c r="H242" s="121" t="s">
        <v>16</v>
      </c>
      <c r="I242" s="121" t="s">
        <v>16</v>
      </c>
      <c r="J242" s="60" t="s">
        <v>16</v>
      </c>
      <c r="K242" s="122" t="s">
        <v>16</v>
      </c>
      <c r="L242" s="124"/>
      <c r="M242" s="60" t="s">
        <v>16</v>
      </c>
      <c r="N242" s="122" t="s">
        <v>16</v>
      </c>
      <c r="O242" s="124"/>
      <c r="P242" s="60" t="s">
        <v>16</v>
      </c>
      <c r="Q242" s="122" t="s">
        <v>16</v>
      </c>
      <c r="R242" s="124"/>
      <c r="S242" s="60" t="s">
        <v>16</v>
      </c>
      <c r="T242" s="122" t="s">
        <v>16</v>
      </c>
      <c r="U242" s="124"/>
      <c r="V242" s="60" t="s">
        <v>16</v>
      </c>
      <c r="W242" s="122" t="s">
        <v>16</v>
      </c>
      <c r="X242" s="124"/>
      <c r="Y242" s="60" t="s">
        <v>16</v>
      </c>
      <c r="Z242" s="122" t="s">
        <v>16</v>
      </c>
      <c r="AA242" s="124"/>
      <c r="AB242" s="60" t="s">
        <v>16</v>
      </c>
      <c r="AC242" s="122" t="s">
        <v>16</v>
      </c>
      <c r="AD242" s="124"/>
      <c r="AE242" s="60" t="s">
        <v>16</v>
      </c>
      <c r="AF242" s="122" t="s">
        <v>16</v>
      </c>
      <c r="AG242" s="124"/>
      <c r="AH242" s="60" t="s">
        <v>16</v>
      </c>
      <c r="AI242" s="122" t="s">
        <v>16</v>
      </c>
      <c r="AJ242" s="124"/>
      <c r="AK242" s="60" t="s">
        <v>16</v>
      </c>
      <c r="AL242" s="122" t="s">
        <v>16</v>
      </c>
      <c r="AM242" s="124"/>
      <c r="AN242" s="60" t="s">
        <v>16</v>
      </c>
      <c r="AO242" s="122" t="s">
        <v>16</v>
      </c>
      <c r="AP242" s="124"/>
      <c r="AQ242" s="60" t="s">
        <v>16</v>
      </c>
      <c r="AR242" s="122" t="s">
        <v>16</v>
      </c>
      <c r="AS242" s="124"/>
      <c r="AT242" s="60" t="s">
        <v>16</v>
      </c>
      <c r="AU242" s="122" t="s">
        <v>16</v>
      </c>
      <c r="AV242" s="124"/>
      <c r="AW242" s="60" t="s">
        <v>16</v>
      </c>
      <c r="AX242" s="122" t="s">
        <v>16</v>
      </c>
      <c r="AY242" s="124"/>
      <c r="AZ242" s="60" t="s">
        <v>16</v>
      </c>
      <c r="BA242" s="122" t="s">
        <v>16</v>
      </c>
      <c r="BB242" s="124"/>
      <c r="BC242" s="60" t="s">
        <v>16</v>
      </c>
      <c r="BD242" s="122" t="s">
        <v>16</v>
      </c>
      <c r="BE242" s="124"/>
    </row>
    <row r="243" spans="1:57" x14ac:dyDescent="0.25">
      <c r="A243" s="64" t="s">
        <v>349</v>
      </c>
      <c r="B243" s="70"/>
      <c r="C243" s="81" t="s">
        <v>22</v>
      </c>
      <c r="D243" s="32" t="s">
        <v>67</v>
      </c>
      <c r="E243" s="32" t="s">
        <v>67</v>
      </c>
      <c r="F243" s="10" t="s">
        <v>477</v>
      </c>
      <c r="G243" s="164">
        <f>CENA!G234</f>
        <v>0</v>
      </c>
      <c r="H243" s="121">
        <f t="shared" ref="H243:H245" si="374">J243+M243+P243+S243+V243+Y243+AB243+AE243+AH243+AK243+AN243+AQ243+AZ243+AW243+AT243+BC243</f>
        <v>10</v>
      </c>
      <c r="I243" s="121">
        <f t="shared" ref="I243:I245" si="375">G243*H243</f>
        <v>0</v>
      </c>
      <c r="J243" s="60"/>
      <c r="K243" s="122">
        <f t="shared" ref="K243" si="376">$G243*J243</f>
        <v>0</v>
      </c>
      <c r="L243" s="124"/>
      <c r="M243" s="60"/>
      <c r="N243" s="122">
        <f t="shared" ref="N243:N245" si="377">$G243*M243</f>
        <v>0</v>
      </c>
      <c r="O243" s="124"/>
      <c r="P243" s="60"/>
      <c r="Q243" s="122">
        <f>$G243*P243</f>
        <v>0</v>
      </c>
      <c r="R243" s="124"/>
      <c r="S243" s="60"/>
      <c r="T243" s="122">
        <f>$G243*S243</f>
        <v>0</v>
      </c>
      <c r="U243" s="124"/>
      <c r="V243" s="60"/>
      <c r="W243" s="122">
        <f>$G243*V243</f>
        <v>0</v>
      </c>
      <c r="X243" s="124"/>
      <c r="Y243" s="60"/>
      <c r="Z243" s="122">
        <f>$G243*Y243</f>
        <v>0</v>
      </c>
      <c r="AA243" s="124"/>
      <c r="AB243" s="60">
        <v>10</v>
      </c>
      <c r="AC243" s="122">
        <f>$G243*AB243</f>
        <v>0</v>
      </c>
      <c r="AD243" s="124"/>
      <c r="AE243" s="60"/>
      <c r="AF243" s="122">
        <f>$G243*AE243</f>
        <v>0</v>
      </c>
      <c r="AG243" s="124"/>
      <c r="AH243" s="60"/>
      <c r="AI243" s="122">
        <f>$G243*AH243</f>
        <v>0</v>
      </c>
      <c r="AJ243" s="124"/>
      <c r="AK243" s="60"/>
      <c r="AL243" s="122">
        <f>$G243*AK243</f>
        <v>0</v>
      </c>
      <c r="AM243" s="124"/>
      <c r="AN243" s="60"/>
      <c r="AO243" s="122">
        <f>$G243*AN243</f>
        <v>0</v>
      </c>
      <c r="AP243" s="124"/>
      <c r="AQ243" s="60"/>
      <c r="AR243" s="122">
        <f>$G243*AQ243</f>
        <v>0</v>
      </c>
      <c r="AS243" s="124"/>
      <c r="AT243" s="60"/>
      <c r="AU243" s="122">
        <f>$G243*AT243</f>
        <v>0</v>
      </c>
      <c r="AV243" s="124"/>
      <c r="AW243" s="60"/>
      <c r="AX243" s="122">
        <f>$G243*AW243</f>
        <v>0</v>
      </c>
      <c r="AY243" s="124"/>
      <c r="AZ243" s="60"/>
      <c r="BA243" s="122">
        <f>$G243*AZ243</f>
        <v>0</v>
      </c>
      <c r="BB243" s="124"/>
      <c r="BC243" s="60"/>
      <c r="BD243" s="122">
        <f>$G243*BC243</f>
        <v>0</v>
      </c>
      <c r="BE243" s="124"/>
    </row>
    <row r="244" spans="1:57" x14ac:dyDescent="0.25">
      <c r="A244" s="64" t="s">
        <v>350</v>
      </c>
      <c r="B244" s="70"/>
      <c r="C244" s="81" t="s">
        <v>49</v>
      </c>
      <c r="D244" s="32" t="s">
        <v>68</v>
      </c>
      <c r="E244" s="32" t="s">
        <v>68</v>
      </c>
      <c r="F244" s="10" t="s">
        <v>477</v>
      </c>
      <c r="G244" s="164">
        <f>CENA!G235</f>
        <v>0</v>
      </c>
      <c r="H244" s="121">
        <f t="shared" si="374"/>
        <v>5</v>
      </c>
      <c r="I244" s="121">
        <f t="shared" si="375"/>
        <v>0</v>
      </c>
      <c r="J244" s="60"/>
      <c r="K244" s="122">
        <f t="shared" ref="K244" si="378">$G244*J244</f>
        <v>0</v>
      </c>
      <c r="L244" s="124"/>
      <c r="M244" s="60"/>
      <c r="N244" s="122">
        <f t="shared" si="377"/>
        <v>0</v>
      </c>
      <c r="O244" s="124"/>
      <c r="P244" s="60"/>
      <c r="Q244" s="122">
        <f>$G244*P244</f>
        <v>0</v>
      </c>
      <c r="R244" s="124"/>
      <c r="S244" s="60"/>
      <c r="T244" s="122">
        <f>$G244*S244</f>
        <v>0</v>
      </c>
      <c r="U244" s="124"/>
      <c r="V244" s="60"/>
      <c r="W244" s="122">
        <f>$G244*V244</f>
        <v>0</v>
      </c>
      <c r="X244" s="124"/>
      <c r="Y244" s="60"/>
      <c r="Z244" s="122">
        <f>$G244*Y244</f>
        <v>0</v>
      </c>
      <c r="AA244" s="124"/>
      <c r="AB244" s="60">
        <v>5</v>
      </c>
      <c r="AC244" s="122">
        <f>$G244*AB244</f>
        <v>0</v>
      </c>
      <c r="AD244" s="124"/>
      <c r="AE244" s="60"/>
      <c r="AF244" s="122">
        <f>$G244*AE244</f>
        <v>0</v>
      </c>
      <c r="AG244" s="124"/>
      <c r="AH244" s="60"/>
      <c r="AI244" s="122">
        <f>$G244*AH244</f>
        <v>0</v>
      </c>
      <c r="AJ244" s="124"/>
      <c r="AK244" s="60"/>
      <c r="AL244" s="122">
        <f>$G244*AK244</f>
        <v>0</v>
      </c>
      <c r="AM244" s="124"/>
      <c r="AN244" s="60"/>
      <c r="AO244" s="122">
        <f>$G244*AN244</f>
        <v>0</v>
      </c>
      <c r="AP244" s="124"/>
      <c r="AQ244" s="60"/>
      <c r="AR244" s="122">
        <f>$G244*AQ244</f>
        <v>0</v>
      </c>
      <c r="AS244" s="124"/>
      <c r="AT244" s="60"/>
      <c r="AU244" s="122">
        <f>$G244*AT244</f>
        <v>0</v>
      </c>
      <c r="AV244" s="124"/>
      <c r="AW244" s="60"/>
      <c r="AX244" s="122">
        <f>$G244*AW244</f>
        <v>0</v>
      </c>
      <c r="AY244" s="124"/>
      <c r="AZ244" s="60"/>
      <c r="BA244" s="122">
        <f>$G244*AZ244</f>
        <v>0</v>
      </c>
      <c r="BB244" s="124"/>
      <c r="BC244" s="60"/>
      <c r="BD244" s="122">
        <f>$G244*BC244</f>
        <v>0</v>
      </c>
      <c r="BE244" s="124"/>
    </row>
    <row r="245" spans="1:57" x14ac:dyDescent="0.25">
      <c r="A245" s="64" t="s">
        <v>351</v>
      </c>
      <c r="B245" s="70"/>
      <c r="C245" s="81" t="s">
        <v>50</v>
      </c>
      <c r="D245" s="32" t="s">
        <v>69</v>
      </c>
      <c r="E245" s="32" t="s">
        <v>69</v>
      </c>
      <c r="F245" s="10" t="s">
        <v>477</v>
      </c>
      <c r="G245" s="164">
        <f>CENA!G236</f>
        <v>0</v>
      </c>
      <c r="H245" s="121">
        <f t="shared" si="374"/>
        <v>4</v>
      </c>
      <c r="I245" s="121">
        <f t="shared" si="375"/>
        <v>0</v>
      </c>
      <c r="J245" s="60"/>
      <c r="K245" s="122">
        <f t="shared" ref="K245" si="379">$G245*J245</f>
        <v>0</v>
      </c>
      <c r="L245" s="124"/>
      <c r="M245" s="60"/>
      <c r="N245" s="122">
        <f t="shared" si="377"/>
        <v>0</v>
      </c>
      <c r="O245" s="124"/>
      <c r="P245" s="60"/>
      <c r="Q245" s="122">
        <f>$G245*P245</f>
        <v>0</v>
      </c>
      <c r="R245" s="124"/>
      <c r="S245" s="60"/>
      <c r="T245" s="122">
        <f>$G245*S245</f>
        <v>0</v>
      </c>
      <c r="U245" s="124"/>
      <c r="V245" s="60"/>
      <c r="W245" s="122">
        <f>$G245*V245</f>
        <v>0</v>
      </c>
      <c r="X245" s="124"/>
      <c r="Y245" s="60"/>
      <c r="Z245" s="122">
        <f>$G245*Y245</f>
        <v>0</v>
      </c>
      <c r="AA245" s="124"/>
      <c r="AB245" s="60">
        <v>4</v>
      </c>
      <c r="AC245" s="122">
        <f>$G245*AB245</f>
        <v>0</v>
      </c>
      <c r="AD245" s="124"/>
      <c r="AE245" s="60"/>
      <c r="AF245" s="122">
        <f>$G245*AE245</f>
        <v>0</v>
      </c>
      <c r="AG245" s="124"/>
      <c r="AH245" s="60"/>
      <c r="AI245" s="122">
        <f>$G245*AH245</f>
        <v>0</v>
      </c>
      <c r="AJ245" s="124"/>
      <c r="AK245" s="60"/>
      <c r="AL245" s="122">
        <f>$G245*AK245</f>
        <v>0</v>
      </c>
      <c r="AM245" s="124"/>
      <c r="AN245" s="60"/>
      <c r="AO245" s="122">
        <f>$G245*AN245</f>
        <v>0</v>
      </c>
      <c r="AP245" s="124"/>
      <c r="AQ245" s="60"/>
      <c r="AR245" s="122">
        <f>$G245*AQ245</f>
        <v>0</v>
      </c>
      <c r="AS245" s="124"/>
      <c r="AT245" s="60"/>
      <c r="AU245" s="122">
        <f>$G245*AT245</f>
        <v>0</v>
      </c>
      <c r="AV245" s="124"/>
      <c r="AW245" s="60"/>
      <c r="AX245" s="122">
        <f>$G245*AW245</f>
        <v>0</v>
      </c>
      <c r="AY245" s="124"/>
      <c r="AZ245" s="60"/>
      <c r="BA245" s="122">
        <f>$G245*AZ245</f>
        <v>0</v>
      </c>
      <c r="BB245" s="124"/>
      <c r="BC245" s="60"/>
      <c r="BD245" s="122">
        <f>$G245*BC245</f>
        <v>0</v>
      </c>
      <c r="BE245" s="124"/>
    </row>
    <row r="246" spans="1:57" ht="25.5" x14ac:dyDescent="0.25">
      <c r="A246" s="64" t="s">
        <v>352</v>
      </c>
      <c r="B246" s="69" t="s">
        <v>52</v>
      </c>
      <c r="C246" s="79">
        <v>6</v>
      </c>
      <c r="D246" s="34" t="s">
        <v>454</v>
      </c>
      <c r="E246" s="34" t="s">
        <v>674</v>
      </c>
      <c r="F246" s="10" t="s">
        <v>16</v>
      </c>
      <c r="G246" s="164" t="str">
        <f>CENA!G237</f>
        <v>/</v>
      </c>
      <c r="H246" s="121" t="s">
        <v>16</v>
      </c>
      <c r="I246" s="121" t="s">
        <v>16</v>
      </c>
      <c r="J246" s="60" t="s">
        <v>16</v>
      </c>
      <c r="K246" s="122" t="s">
        <v>16</v>
      </c>
      <c r="L246" s="124"/>
      <c r="M246" s="60" t="s">
        <v>16</v>
      </c>
      <c r="N246" s="122" t="s">
        <v>16</v>
      </c>
      <c r="O246" s="124"/>
      <c r="P246" s="60" t="s">
        <v>16</v>
      </c>
      <c r="Q246" s="122" t="s">
        <v>16</v>
      </c>
      <c r="R246" s="124"/>
      <c r="S246" s="60" t="s">
        <v>16</v>
      </c>
      <c r="T246" s="122" t="s">
        <v>16</v>
      </c>
      <c r="U246" s="124"/>
      <c r="V246" s="60" t="s">
        <v>16</v>
      </c>
      <c r="W246" s="122" t="s">
        <v>16</v>
      </c>
      <c r="X246" s="124"/>
      <c r="Y246" s="60" t="s">
        <v>16</v>
      </c>
      <c r="Z246" s="122" t="s">
        <v>16</v>
      </c>
      <c r="AA246" s="124"/>
      <c r="AB246" s="60" t="s">
        <v>16</v>
      </c>
      <c r="AC246" s="122" t="s">
        <v>16</v>
      </c>
      <c r="AD246" s="124"/>
      <c r="AE246" s="60" t="s">
        <v>16</v>
      </c>
      <c r="AF246" s="122" t="s">
        <v>16</v>
      </c>
      <c r="AG246" s="124"/>
      <c r="AH246" s="60" t="s">
        <v>16</v>
      </c>
      <c r="AI246" s="122" t="s">
        <v>16</v>
      </c>
      <c r="AJ246" s="124"/>
      <c r="AK246" s="60" t="s">
        <v>16</v>
      </c>
      <c r="AL246" s="122" t="s">
        <v>16</v>
      </c>
      <c r="AM246" s="124"/>
      <c r="AN246" s="60" t="s">
        <v>16</v>
      </c>
      <c r="AO246" s="122" t="s">
        <v>16</v>
      </c>
      <c r="AP246" s="124"/>
      <c r="AQ246" s="60" t="s">
        <v>16</v>
      </c>
      <c r="AR246" s="122" t="s">
        <v>16</v>
      </c>
      <c r="AS246" s="124"/>
      <c r="AT246" s="60" t="s">
        <v>16</v>
      </c>
      <c r="AU246" s="122" t="s">
        <v>16</v>
      </c>
      <c r="AV246" s="124"/>
      <c r="AW246" s="60" t="s">
        <v>16</v>
      </c>
      <c r="AX246" s="122" t="s">
        <v>16</v>
      </c>
      <c r="AY246" s="124"/>
      <c r="AZ246" s="60" t="s">
        <v>16</v>
      </c>
      <c r="BA246" s="122" t="s">
        <v>16</v>
      </c>
      <c r="BB246" s="124"/>
      <c r="BC246" s="60" t="s">
        <v>16</v>
      </c>
      <c r="BD246" s="122" t="s">
        <v>16</v>
      </c>
      <c r="BE246" s="124"/>
    </row>
    <row r="247" spans="1:57" x14ac:dyDescent="0.25">
      <c r="A247" s="64" t="s">
        <v>855</v>
      </c>
      <c r="B247" s="70"/>
      <c r="C247" s="81" t="s">
        <v>22</v>
      </c>
      <c r="D247" s="32" t="s">
        <v>70</v>
      </c>
      <c r="E247" s="32" t="s">
        <v>675</v>
      </c>
      <c r="F247" s="83" t="s">
        <v>477</v>
      </c>
      <c r="G247" s="164">
        <f>CENA!G238</f>
        <v>0</v>
      </c>
      <c r="H247" s="121">
        <f t="shared" ref="H247:H250" si="380">J247+M247+P247+S247+V247+Y247+AB247+AE247+AH247+AK247+AN247+AQ247+AZ247+AW247+AT247+BC247</f>
        <v>20</v>
      </c>
      <c r="I247" s="121">
        <f t="shared" ref="I247:I250" si="381">G247*H247</f>
        <v>0</v>
      </c>
      <c r="J247" s="60"/>
      <c r="K247" s="122">
        <f t="shared" ref="K247" si="382">$G247*J247</f>
        <v>0</v>
      </c>
      <c r="L247" s="124"/>
      <c r="M247" s="60"/>
      <c r="N247" s="122">
        <f t="shared" ref="N247:N250" si="383">$G247*M247</f>
        <v>0</v>
      </c>
      <c r="O247" s="124"/>
      <c r="P247" s="60"/>
      <c r="Q247" s="122">
        <f>$G247*P247</f>
        <v>0</v>
      </c>
      <c r="R247" s="124"/>
      <c r="S247" s="60">
        <v>10</v>
      </c>
      <c r="T247" s="122">
        <f>$G247*S247</f>
        <v>0</v>
      </c>
      <c r="U247" s="124"/>
      <c r="V247" s="60"/>
      <c r="W247" s="122">
        <f>$G247*V247</f>
        <v>0</v>
      </c>
      <c r="X247" s="124"/>
      <c r="Y247" s="60"/>
      <c r="Z247" s="122">
        <f>$G247*Y247</f>
        <v>0</v>
      </c>
      <c r="AA247" s="124"/>
      <c r="AB247" s="60">
        <v>10</v>
      </c>
      <c r="AC247" s="122">
        <f>$G247*AB247</f>
        <v>0</v>
      </c>
      <c r="AD247" s="124"/>
      <c r="AE247" s="60"/>
      <c r="AF247" s="122">
        <f>$G247*AE247</f>
        <v>0</v>
      </c>
      <c r="AG247" s="124"/>
      <c r="AH247" s="60"/>
      <c r="AI247" s="122">
        <f>$G247*AH247</f>
        <v>0</v>
      </c>
      <c r="AJ247" s="124"/>
      <c r="AK247" s="60"/>
      <c r="AL247" s="122">
        <f>$G247*AK247</f>
        <v>0</v>
      </c>
      <c r="AM247" s="124"/>
      <c r="AN247" s="60"/>
      <c r="AO247" s="122">
        <f>$G247*AN247</f>
        <v>0</v>
      </c>
      <c r="AP247" s="124"/>
      <c r="AQ247" s="60"/>
      <c r="AR247" s="122">
        <f>$G247*AQ247</f>
        <v>0</v>
      </c>
      <c r="AS247" s="124"/>
      <c r="AT247" s="60"/>
      <c r="AU247" s="122">
        <f>$G247*AT247</f>
        <v>0</v>
      </c>
      <c r="AV247" s="124"/>
      <c r="AW247" s="60"/>
      <c r="AX247" s="122">
        <f>$G247*AW247</f>
        <v>0</v>
      </c>
      <c r="AY247" s="124"/>
      <c r="AZ247" s="60"/>
      <c r="BA247" s="122">
        <f>$G247*AZ247</f>
        <v>0</v>
      </c>
      <c r="BB247" s="124"/>
      <c r="BC247" s="60"/>
      <c r="BD247" s="122">
        <f>$G247*BC247</f>
        <v>0</v>
      </c>
      <c r="BE247" s="124"/>
    </row>
    <row r="248" spans="1:57" x14ac:dyDescent="0.25">
      <c r="A248" s="64" t="s">
        <v>856</v>
      </c>
      <c r="B248" s="70"/>
      <c r="C248" s="81" t="s">
        <v>49</v>
      </c>
      <c r="D248" s="32" t="s">
        <v>71</v>
      </c>
      <c r="E248" s="32" t="s">
        <v>676</v>
      </c>
      <c r="F248" s="83" t="s">
        <v>477</v>
      </c>
      <c r="G248" s="164">
        <f>CENA!G239</f>
        <v>0</v>
      </c>
      <c r="H248" s="121">
        <f t="shared" si="380"/>
        <v>9</v>
      </c>
      <c r="I248" s="121">
        <f t="shared" si="381"/>
        <v>0</v>
      </c>
      <c r="J248" s="60"/>
      <c r="K248" s="122">
        <f t="shared" ref="K248" si="384">$G248*J248</f>
        <v>0</v>
      </c>
      <c r="L248" s="124"/>
      <c r="M248" s="60"/>
      <c r="N248" s="122">
        <f t="shared" si="383"/>
        <v>0</v>
      </c>
      <c r="O248" s="124"/>
      <c r="P248" s="60"/>
      <c r="Q248" s="122">
        <f>$G248*P248</f>
        <v>0</v>
      </c>
      <c r="R248" s="124"/>
      <c r="S248" s="60">
        <v>5</v>
      </c>
      <c r="T248" s="122">
        <f>$G248*S248</f>
        <v>0</v>
      </c>
      <c r="U248" s="124"/>
      <c r="V248" s="60"/>
      <c r="W248" s="122">
        <f>$G248*V248</f>
        <v>0</v>
      </c>
      <c r="X248" s="124"/>
      <c r="Y248" s="60"/>
      <c r="Z248" s="122">
        <f>$G248*Y248</f>
        <v>0</v>
      </c>
      <c r="AA248" s="124"/>
      <c r="AB248" s="60">
        <v>4</v>
      </c>
      <c r="AC248" s="122">
        <f>$G248*AB248</f>
        <v>0</v>
      </c>
      <c r="AD248" s="124"/>
      <c r="AE248" s="60"/>
      <c r="AF248" s="122">
        <f>$G248*AE248</f>
        <v>0</v>
      </c>
      <c r="AG248" s="124"/>
      <c r="AH248" s="60"/>
      <c r="AI248" s="122">
        <f>$G248*AH248</f>
        <v>0</v>
      </c>
      <c r="AJ248" s="124"/>
      <c r="AK248" s="60"/>
      <c r="AL248" s="122">
        <f>$G248*AK248</f>
        <v>0</v>
      </c>
      <c r="AM248" s="124"/>
      <c r="AN248" s="60"/>
      <c r="AO248" s="122">
        <f>$G248*AN248</f>
        <v>0</v>
      </c>
      <c r="AP248" s="124"/>
      <c r="AQ248" s="60"/>
      <c r="AR248" s="122">
        <f>$G248*AQ248</f>
        <v>0</v>
      </c>
      <c r="AS248" s="124"/>
      <c r="AT248" s="60"/>
      <c r="AU248" s="122">
        <f>$G248*AT248</f>
        <v>0</v>
      </c>
      <c r="AV248" s="124"/>
      <c r="AW248" s="60"/>
      <c r="AX248" s="122">
        <f>$G248*AW248</f>
        <v>0</v>
      </c>
      <c r="AY248" s="124"/>
      <c r="AZ248" s="60"/>
      <c r="BA248" s="122">
        <f>$G248*AZ248</f>
        <v>0</v>
      </c>
      <c r="BB248" s="124"/>
      <c r="BC248" s="60"/>
      <c r="BD248" s="122">
        <f>$G248*BC248</f>
        <v>0</v>
      </c>
      <c r="BE248" s="124"/>
    </row>
    <row r="249" spans="1:57" x14ac:dyDescent="0.25">
      <c r="A249" s="64" t="s">
        <v>857</v>
      </c>
      <c r="B249" s="70"/>
      <c r="C249" s="81" t="s">
        <v>50</v>
      </c>
      <c r="D249" s="32" t="s">
        <v>72</v>
      </c>
      <c r="E249" s="32" t="s">
        <v>677</v>
      </c>
      <c r="F249" s="83" t="s">
        <v>477</v>
      </c>
      <c r="G249" s="164">
        <f>CENA!G240</f>
        <v>0</v>
      </c>
      <c r="H249" s="121">
        <f t="shared" si="380"/>
        <v>4</v>
      </c>
      <c r="I249" s="121">
        <f t="shared" si="381"/>
        <v>0</v>
      </c>
      <c r="J249" s="60"/>
      <c r="K249" s="122">
        <f t="shared" ref="K249" si="385">$G249*J249</f>
        <v>0</v>
      </c>
      <c r="L249" s="124"/>
      <c r="M249" s="60"/>
      <c r="N249" s="122">
        <f t="shared" si="383"/>
        <v>0</v>
      </c>
      <c r="O249" s="124"/>
      <c r="P249" s="60"/>
      <c r="Q249" s="122">
        <f>$G249*P249</f>
        <v>0</v>
      </c>
      <c r="R249" s="124"/>
      <c r="S249" s="60">
        <v>2</v>
      </c>
      <c r="T249" s="122">
        <f>$G249*S249</f>
        <v>0</v>
      </c>
      <c r="U249" s="124"/>
      <c r="V249" s="60"/>
      <c r="W249" s="122">
        <f>$G249*V249</f>
        <v>0</v>
      </c>
      <c r="X249" s="124"/>
      <c r="Y249" s="60"/>
      <c r="Z249" s="122">
        <f>$G249*Y249</f>
        <v>0</v>
      </c>
      <c r="AA249" s="124"/>
      <c r="AB249" s="60">
        <v>2</v>
      </c>
      <c r="AC249" s="122">
        <f>$G249*AB249</f>
        <v>0</v>
      </c>
      <c r="AD249" s="124"/>
      <c r="AE249" s="60"/>
      <c r="AF249" s="122">
        <f>$G249*AE249</f>
        <v>0</v>
      </c>
      <c r="AG249" s="124"/>
      <c r="AH249" s="60"/>
      <c r="AI249" s="122">
        <f>$G249*AH249</f>
        <v>0</v>
      </c>
      <c r="AJ249" s="124"/>
      <c r="AK249" s="60"/>
      <c r="AL249" s="122">
        <f>$G249*AK249</f>
        <v>0</v>
      </c>
      <c r="AM249" s="124"/>
      <c r="AN249" s="60"/>
      <c r="AO249" s="122">
        <f>$G249*AN249</f>
        <v>0</v>
      </c>
      <c r="AP249" s="124"/>
      <c r="AQ249" s="60"/>
      <c r="AR249" s="122">
        <f>$G249*AQ249</f>
        <v>0</v>
      </c>
      <c r="AS249" s="124"/>
      <c r="AT249" s="60"/>
      <c r="AU249" s="122">
        <f>$G249*AT249</f>
        <v>0</v>
      </c>
      <c r="AV249" s="124"/>
      <c r="AW249" s="60"/>
      <c r="AX249" s="122">
        <f>$G249*AW249</f>
        <v>0</v>
      </c>
      <c r="AY249" s="124"/>
      <c r="AZ249" s="60"/>
      <c r="BA249" s="122">
        <f>$G249*AZ249</f>
        <v>0</v>
      </c>
      <c r="BB249" s="124"/>
      <c r="BC249" s="60"/>
      <c r="BD249" s="122">
        <f>$G249*BC249</f>
        <v>0</v>
      </c>
      <c r="BE249" s="124"/>
    </row>
    <row r="250" spans="1:57" ht="38.25" x14ac:dyDescent="0.25">
      <c r="A250" s="64" t="s">
        <v>353</v>
      </c>
      <c r="B250" s="69" t="s">
        <v>52</v>
      </c>
      <c r="C250" s="79">
        <v>7</v>
      </c>
      <c r="D250" s="33" t="s">
        <v>453</v>
      </c>
      <c r="E250" s="33" t="s">
        <v>678</v>
      </c>
      <c r="F250" s="83" t="s">
        <v>477</v>
      </c>
      <c r="G250" s="164">
        <f>CENA!G241</f>
        <v>0</v>
      </c>
      <c r="H250" s="121">
        <f t="shared" si="380"/>
        <v>3</v>
      </c>
      <c r="I250" s="121">
        <f t="shared" si="381"/>
        <v>0</v>
      </c>
      <c r="J250" s="60"/>
      <c r="K250" s="122">
        <f t="shared" ref="K250" si="386">$G250*J250</f>
        <v>0</v>
      </c>
      <c r="L250" s="124"/>
      <c r="M250" s="60"/>
      <c r="N250" s="122">
        <f t="shared" si="383"/>
        <v>0</v>
      </c>
      <c r="O250" s="124"/>
      <c r="P250" s="60"/>
      <c r="Q250" s="122">
        <f>$G250*P250</f>
        <v>0</v>
      </c>
      <c r="R250" s="124"/>
      <c r="S250" s="60">
        <v>2</v>
      </c>
      <c r="T250" s="122">
        <f>$G250*S250</f>
        <v>0</v>
      </c>
      <c r="U250" s="124"/>
      <c r="V250" s="60"/>
      <c r="W250" s="122">
        <f>$G250*V250</f>
        <v>0</v>
      </c>
      <c r="X250" s="124"/>
      <c r="Y250" s="60"/>
      <c r="Z250" s="122">
        <f>$G250*Y250</f>
        <v>0</v>
      </c>
      <c r="AA250" s="124"/>
      <c r="AB250" s="60">
        <v>1</v>
      </c>
      <c r="AC250" s="122">
        <f>$G250*AB250</f>
        <v>0</v>
      </c>
      <c r="AD250" s="124"/>
      <c r="AE250" s="60"/>
      <c r="AF250" s="122">
        <f>$G250*AE250</f>
        <v>0</v>
      </c>
      <c r="AG250" s="124"/>
      <c r="AH250" s="60"/>
      <c r="AI250" s="122">
        <f>$G250*AH250</f>
        <v>0</v>
      </c>
      <c r="AJ250" s="124"/>
      <c r="AK250" s="60"/>
      <c r="AL250" s="122">
        <f>$G250*AK250</f>
        <v>0</v>
      </c>
      <c r="AM250" s="124"/>
      <c r="AN250" s="60"/>
      <c r="AO250" s="122">
        <f>$G250*AN250</f>
        <v>0</v>
      </c>
      <c r="AP250" s="124"/>
      <c r="AQ250" s="60"/>
      <c r="AR250" s="122">
        <f>$G250*AQ250</f>
        <v>0</v>
      </c>
      <c r="AS250" s="124"/>
      <c r="AT250" s="60"/>
      <c r="AU250" s="122">
        <f>$G250*AT250</f>
        <v>0</v>
      </c>
      <c r="AV250" s="124"/>
      <c r="AW250" s="60"/>
      <c r="AX250" s="122">
        <f>$G250*AW250</f>
        <v>0</v>
      </c>
      <c r="AY250" s="124"/>
      <c r="AZ250" s="60"/>
      <c r="BA250" s="122">
        <f>$G250*AZ250</f>
        <v>0</v>
      </c>
      <c r="BB250" s="124"/>
      <c r="BC250" s="60"/>
      <c r="BD250" s="122">
        <f>$G250*BC250</f>
        <v>0</v>
      </c>
      <c r="BE250" s="124"/>
    </row>
    <row r="251" spans="1:57" ht="25.5" x14ac:dyDescent="0.25">
      <c r="A251" s="64" t="s">
        <v>354</v>
      </c>
      <c r="B251" s="69" t="s">
        <v>52</v>
      </c>
      <c r="C251" s="79">
        <v>8</v>
      </c>
      <c r="D251" s="32" t="s">
        <v>409</v>
      </c>
      <c r="E251" s="32" t="s">
        <v>679</v>
      </c>
      <c r="F251" s="10" t="s">
        <v>16</v>
      </c>
      <c r="G251" s="164" t="str">
        <f>CENA!G242</f>
        <v>/</v>
      </c>
      <c r="H251" s="121" t="s">
        <v>16</v>
      </c>
      <c r="I251" s="121" t="s">
        <v>16</v>
      </c>
      <c r="J251" s="60" t="s">
        <v>16</v>
      </c>
      <c r="K251" s="122" t="s">
        <v>16</v>
      </c>
      <c r="L251" s="124"/>
      <c r="M251" s="60" t="s">
        <v>16</v>
      </c>
      <c r="N251" s="122" t="s">
        <v>16</v>
      </c>
      <c r="O251" s="124"/>
      <c r="P251" s="60" t="s">
        <v>16</v>
      </c>
      <c r="Q251" s="122" t="s">
        <v>16</v>
      </c>
      <c r="R251" s="124"/>
      <c r="S251" s="60" t="s">
        <v>16</v>
      </c>
      <c r="T251" s="122" t="s">
        <v>16</v>
      </c>
      <c r="U251" s="124"/>
      <c r="V251" s="60" t="s">
        <v>16</v>
      </c>
      <c r="W251" s="122" t="s">
        <v>16</v>
      </c>
      <c r="X251" s="124"/>
      <c r="Y251" s="60" t="s">
        <v>16</v>
      </c>
      <c r="Z251" s="122" t="s">
        <v>16</v>
      </c>
      <c r="AA251" s="124"/>
      <c r="AB251" s="60" t="s">
        <v>16</v>
      </c>
      <c r="AC251" s="122" t="s">
        <v>16</v>
      </c>
      <c r="AD251" s="124"/>
      <c r="AE251" s="60" t="s">
        <v>16</v>
      </c>
      <c r="AF251" s="122" t="s">
        <v>16</v>
      </c>
      <c r="AG251" s="124"/>
      <c r="AH251" s="60" t="s">
        <v>16</v>
      </c>
      <c r="AI251" s="122" t="s">
        <v>16</v>
      </c>
      <c r="AJ251" s="124"/>
      <c r="AK251" s="60" t="s">
        <v>16</v>
      </c>
      <c r="AL251" s="122" t="s">
        <v>16</v>
      </c>
      <c r="AM251" s="124"/>
      <c r="AN251" s="60" t="s">
        <v>16</v>
      </c>
      <c r="AO251" s="122" t="s">
        <v>16</v>
      </c>
      <c r="AP251" s="124"/>
      <c r="AQ251" s="60" t="s">
        <v>16</v>
      </c>
      <c r="AR251" s="122" t="s">
        <v>16</v>
      </c>
      <c r="AS251" s="124"/>
      <c r="AT251" s="60" t="s">
        <v>16</v>
      </c>
      <c r="AU251" s="122" t="s">
        <v>16</v>
      </c>
      <c r="AV251" s="124"/>
      <c r="AW251" s="60" t="s">
        <v>16</v>
      </c>
      <c r="AX251" s="122" t="s">
        <v>16</v>
      </c>
      <c r="AY251" s="124"/>
      <c r="AZ251" s="60" t="s">
        <v>16</v>
      </c>
      <c r="BA251" s="122" t="s">
        <v>16</v>
      </c>
      <c r="BB251" s="124"/>
      <c r="BC251" s="60" t="s">
        <v>16</v>
      </c>
      <c r="BD251" s="122" t="s">
        <v>16</v>
      </c>
      <c r="BE251" s="124"/>
    </row>
    <row r="252" spans="1:57" x14ac:dyDescent="0.25">
      <c r="A252" s="64" t="s">
        <v>858</v>
      </c>
      <c r="B252" s="70"/>
      <c r="C252" s="82" t="s">
        <v>22</v>
      </c>
      <c r="D252" s="32" t="s">
        <v>73</v>
      </c>
      <c r="E252" s="32" t="s">
        <v>680</v>
      </c>
      <c r="F252" s="83" t="s">
        <v>477</v>
      </c>
      <c r="G252" s="164">
        <f>CENA!G243</f>
        <v>0</v>
      </c>
      <c r="H252" s="121">
        <f t="shared" ref="H252:H256" si="387">J252+M252+P252+S252+V252+Y252+AB252+AE252+AH252+AK252+AN252+AQ252+AZ252+AW252+AT252+BC252</f>
        <v>9</v>
      </c>
      <c r="I252" s="121">
        <f t="shared" ref="I252:I256" si="388">G252*H252</f>
        <v>0</v>
      </c>
      <c r="J252" s="60"/>
      <c r="K252" s="122">
        <f t="shared" ref="K252" si="389">$G252*J252</f>
        <v>0</v>
      </c>
      <c r="L252" s="124"/>
      <c r="M252" s="60"/>
      <c r="N252" s="122">
        <f t="shared" ref="N252:N256" si="390">$G252*M252</f>
        <v>0</v>
      </c>
      <c r="O252" s="124"/>
      <c r="P252" s="60"/>
      <c r="Q252" s="122">
        <f>$G252*P252</f>
        <v>0</v>
      </c>
      <c r="R252" s="124"/>
      <c r="S252" s="60">
        <v>4</v>
      </c>
      <c r="T252" s="122">
        <f>$G252*S252</f>
        <v>0</v>
      </c>
      <c r="U252" s="124"/>
      <c r="V252" s="60"/>
      <c r="W252" s="122">
        <f>$G252*V252</f>
        <v>0</v>
      </c>
      <c r="X252" s="124"/>
      <c r="Y252" s="60"/>
      <c r="Z252" s="122">
        <f>$G252*Y252</f>
        <v>0</v>
      </c>
      <c r="AA252" s="124"/>
      <c r="AB252" s="60">
        <v>5</v>
      </c>
      <c r="AC252" s="122">
        <f>$G252*AB252</f>
        <v>0</v>
      </c>
      <c r="AD252" s="124"/>
      <c r="AE252" s="60"/>
      <c r="AF252" s="122">
        <f>$G252*AE252</f>
        <v>0</v>
      </c>
      <c r="AG252" s="124"/>
      <c r="AH252" s="60"/>
      <c r="AI252" s="122">
        <f>$G252*AH252</f>
        <v>0</v>
      </c>
      <c r="AJ252" s="124"/>
      <c r="AK252" s="60"/>
      <c r="AL252" s="122">
        <f>$G252*AK252</f>
        <v>0</v>
      </c>
      <c r="AM252" s="124"/>
      <c r="AN252" s="60"/>
      <c r="AO252" s="122">
        <f>$G252*AN252</f>
        <v>0</v>
      </c>
      <c r="AP252" s="124"/>
      <c r="AQ252" s="60"/>
      <c r="AR252" s="122">
        <f>$G252*AQ252</f>
        <v>0</v>
      </c>
      <c r="AS252" s="124"/>
      <c r="AT252" s="60"/>
      <c r="AU252" s="122">
        <f>$G252*AT252</f>
        <v>0</v>
      </c>
      <c r="AV252" s="124"/>
      <c r="AW252" s="60"/>
      <c r="AX252" s="122">
        <f>$G252*AW252</f>
        <v>0</v>
      </c>
      <c r="AY252" s="124"/>
      <c r="AZ252" s="60"/>
      <c r="BA252" s="122">
        <f>$G252*AZ252</f>
        <v>0</v>
      </c>
      <c r="BB252" s="124"/>
      <c r="BC252" s="60"/>
      <c r="BD252" s="122">
        <f>$G252*BC252</f>
        <v>0</v>
      </c>
      <c r="BE252" s="124"/>
    </row>
    <row r="253" spans="1:57" x14ac:dyDescent="0.25">
      <c r="A253" s="64" t="s">
        <v>859</v>
      </c>
      <c r="B253" s="70"/>
      <c r="C253" s="82" t="s">
        <v>49</v>
      </c>
      <c r="D253" s="32" t="s">
        <v>74</v>
      </c>
      <c r="E253" s="32" t="s">
        <v>681</v>
      </c>
      <c r="F253" s="83" t="s">
        <v>477</v>
      </c>
      <c r="G253" s="164">
        <f>CENA!G244</f>
        <v>0</v>
      </c>
      <c r="H253" s="121">
        <f t="shared" si="387"/>
        <v>5</v>
      </c>
      <c r="I253" s="121">
        <f t="shared" si="388"/>
        <v>0</v>
      </c>
      <c r="J253" s="60"/>
      <c r="K253" s="122">
        <f t="shared" ref="K253" si="391">$G253*J253</f>
        <v>0</v>
      </c>
      <c r="L253" s="124"/>
      <c r="M253" s="60"/>
      <c r="N253" s="122">
        <f t="shared" si="390"/>
        <v>0</v>
      </c>
      <c r="O253" s="124"/>
      <c r="P253" s="60"/>
      <c r="Q253" s="122">
        <f>$G253*P253</f>
        <v>0</v>
      </c>
      <c r="R253" s="124"/>
      <c r="S253" s="60">
        <v>1</v>
      </c>
      <c r="T253" s="122">
        <f>$G253*S253</f>
        <v>0</v>
      </c>
      <c r="U253" s="124"/>
      <c r="V253" s="60"/>
      <c r="W253" s="122">
        <f>$G253*V253</f>
        <v>0</v>
      </c>
      <c r="X253" s="124"/>
      <c r="Y253" s="60"/>
      <c r="Z253" s="122">
        <f>$G253*Y253</f>
        <v>0</v>
      </c>
      <c r="AA253" s="124"/>
      <c r="AB253" s="60">
        <v>4</v>
      </c>
      <c r="AC253" s="122">
        <f>$G253*AB253</f>
        <v>0</v>
      </c>
      <c r="AD253" s="124"/>
      <c r="AE253" s="60"/>
      <c r="AF253" s="122">
        <f>$G253*AE253</f>
        <v>0</v>
      </c>
      <c r="AG253" s="124"/>
      <c r="AH253" s="60"/>
      <c r="AI253" s="122">
        <f>$G253*AH253</f>
        <v>0</v>
      </c>
      <c r="AJ253" s="124"/>
      <c r="AK253" s="60"/>
      <c r="AL253" s="122">
        <f>$G253*AK253</f>
        <v>0</v>
      </c>
      <c r="AM253" s="124"/>
      <c r="AN253" s="60"/>
      <c r="AO253" s="122">
        <f>$G253*AN253</f>
        <v>0</v>
      </c>
      <c r="AP253" s="124"/>
      <c r="AQ253" s="60"/>
      <c r="AR253" s="122">
        <f>$G253*AQ253</f>
        <v>0</v>
      </c>
      <c r="AS253" s="124"/>
      <c r="AT253" s="60"/>
      <c r="AU253" s="122">
        <f>$G253*AT253</f>
        <v>0</v>
      </c>
      <c r="AV253" s="124"/>
      <c r="AW253" s="60"/>
      <c r="AX253" s="122">
        <f>$G253*AW253</f>
        <v>0</v>
      </c>
      <c r="AY253" s="124"/>
      <c r="AZ253" s="60"/>
      <c r="BA253" s="122">
        <f>$G253*AZ253</f>
        <v>0</v>
      </c>
      <c r="BB253" s="124"/>
      <c r="BC253" s="60"/>
      <c r="BD253" s="122">
        <f>$G253*BC253</f>
        <v>0</v>
      </c>
      <c r="BE253" s="124"/>
    </row>
    <row r="254" spans="1:57" x14ac:dyDescent="0.25">
      <c r="A254" s="64" t="s">
        <v>860</v>
      </c>
      <c r="B254" s="129"/>
      <c r="C254" s="82" t="s">
        <v>50</v>
      </c>
      <c r="D254" s="34" t="s">
        <v>75</v>
      </c>
      <c r="E254" s="34" t="s">
        <v>682</v>
      </c>
      <c r="F254" s="84" t="s">
        <v>477</v>
      </c>
      <c r="G254" s="164">
        <f>CENA!G245</f>
        <v>0</v>
      </c>
      <c r="H254" s="121">
        <f t="shared" si="387"/>
        <v>1</v>
      </c>
      <c r="I254" s="121">
        <f t="shared" si="388"/>
        <v>0</v>
      </c>
      <c r="J254" s="60"/>
      <c r="K254" s="122">
        <f t="shared" ref="K254" si="392">$G254*J254</f>
        <v>0</v>
      </c>
      <c r="L254" s="124"/>
      <c r="M254" s="60"/>
      <c r="N254" s="122">
        <f t="shared" si="390"/>
        <v>0</v>
      </c>
      <c r="O254" s="124"/>
      <c r="P254" s="60"/>
      <c r="Q254" s="122">
        <f>$G254*P254</f>
        <v>0</v>
      </c>
      <c r="R254" s="124"/>
      <c r="S254" s="60"/>
      <c r="T254" s="122">
        <f>$G254*S254</f>
        <v>0</v>
      </c>
      <c r="U254" s="124"/>
      <c r="V254" s="60"/>
      <c r="W254" s="122">
        <f>$G254*V254</f>
        <v>0</v>
      </c>
      <c r="X254" s="124"/>
      <c r="Y254" s="60"/>
      <c r="Z254" s="122">
        <f>$G254*Y254</f>
        <v>0</v>
      </c>
      <c r="AA254" s="124"/>
      <c r="AB254" s="60">
        <v>1</v>
      </c>
      <c r="AC254" s="122">
        <f>$G254*AB254</f>
        <v>0</v>
      </c>
      <c r="AD254" s="124"/>
      <c r="AE254" s="60"/>
      <c r="AF254" s="122">
        <f>$G254*AE254</f>
        <v>0</v>
      </c>
      <c r="AG254" s="124"/>
      <c r="AH254" s="60"/>
      <c r="AI254" s="122">
        <f>$G254*AH254</f>
        <v>0</v>
      </c>
      <c r="AJ254" s="124"/>
      <c r="AK254" s="60"/>
      <c r="AL254" s="122">
        <f>$G254*AK254</f>
        <v>0</v>
      </c>
      <c r="AM254" s="124"/>
      <c r="AN254" s="60"/>
      <c r="AO254" s="122">
        <f>$G254*AN254</f>
        <v>0</v>
      </c>
      <c r="AP254" s="124"/>
      <c r="AQ254" s="60"/>
      <c r="AR254" s="122">
        <f>$G254*AQ254</f>
        <v>0</v>
      </c>
      <c r="AS254" s="124"/>
      <c r="AT254" s="60"/>
      <c r="AU254" s="122">
        <f>$G254*AT254</f>
        <v>0</v>
      </c>
      <c r="AV254" s="124"/>
      <c r="AW254" s="60"/>
      <c r="AX254" s="122">
        <f>$G254*AW254</f>
        <v>0</v>
      </c>
      <c r="AY254" s="124"/>
      <c r="AZ254" s="60"/>
      <c r="BA254" s="122">
        <f>$G254*AZ254</f>
        <v>0</v>
      </c>
      <c r="BB254" s="124"/>
      <c r="BC254" s="60"/>
      <c r="BD254" s="122">
        <f>$G254*BC254</f>
        <v>0</v>
      </c>
      <c r="BE254" s="124"/>
    </row>
    <row r="255" spans="1:57" x14ac:dyDescent="0.25">
      <c r="A255" s="64" t="s">
        <v>861</v>
      </c>
      <c r="B255" s="70"/>
      <c r="C255" s="82" t="s">
        <v>23</v>
      </c>
      <c r="D255" s="32" t="s">
        <v>76</v>
      </c>
      <c r="E255" s="32" t="s">
        <v>683</v>
      </c>
      <c r="F255" s="83" t="s">
        <v>477</v>
      </c>
      <c r="G255" s="164">
        <f>CENA!G246</f>
        <v>0</v>
      </c>
      <c r="H255" s="121">
        <f t="shared" si="387"/>
        <v>1</v>
      </c>
      <c r="I255" s="121">
        <f t="shared" si="388"/>
        <v>0</v>
      </c>
      <c r="J255" s="60"/>
      <c r="K255" s="122">
        <f t="shared" ref="K255" si="393">$G255*J255</f>
        <v>0</v>
      </c>
      <c r="L255" s="124"/>
      <c r="M255" s="60"/>
      <c r="N255" s="122">
        <f t="shared" si="390"/>
        <v>0</v>
      </c>
      <c r="O255" s="124"/>
      <c r="P255" s="60"/>
      <c r="Q255" s="122">
        <f>$G255*P255</f>
        <v>0</v>
      </c>
      <c r="R255" s="124"/>
      <c r="S255" s="60"/>
      <c r="T255" s="122">
        <f>$G255*S255</f>
        <v>0</v>
      </c>
      <c r="U255" s="124"/>
      <c r="V255" s="60"/>
      <c r="W255" s="122">
        <f>$G255*V255</f>
        <v>0</v>
      </c>
      <c r="X255" s="124"/>
      <c r="Y255" s="60"/>
      <c r="Z255" s="122">
        <f>$G255*Y255</f>
        <v>0</v>
      </c>
      <c r="AA255" s="124"/>
      <c r="AB255" s="60">
        <v>1</v>
      </c>
      <c r="AC255" s="122">
        <f>$G255*AB255</f>
        <v>0</v>
      </c>
      <c r="AD255" s="124"/>
      <c r="AE255" s="60"/>
      <c r="AF255" s="122">
        <f>$G255*AE255</f>
        <v>0</v>
      </c>
      <c r="AG255" s="124"/>
      <c r="AH255" s="60"/>
      <c r="AI255" s="122">
        <f>$G255*AH255</f>
        <v>0</v>
      </c>
      <c r="AJ255" s="124"/>
      <c r="AK255" s="60"/>
      <c r="AL255" s="122">
        <f>$G255*AK255</f>
        <v>0</v>
      </c>
      <c r="AM255" s="124"/>
      <c r="AN255" s="60"/>
      <c r="AO255" s="122">
        <f>$G255*AN255</f>
        <v>0</v>
      </c>
      <c r="AP255" s="124"/>
      <c r="AQ255" s="60"/>
      <c r="AR255" s="122">
        <f>$G255*AQ255</f>
        <v>0</v>
      </c>
      <c r="AS255" s="124"/>
      <c r="AT255" s="60"/>
      <c r="AU255" s="122">
        <f>$G255*AT255</f>
        <v>0</v>
      </c>
      <c r="AV255" s="124"/>
      <c r="AW255" s="60"/>
      <c r="AX255" s="122">
        <f>$G255*AW255</f>
        <v>0</v>
      </c>
      <c r="AY255" s="124"/>
      <c r="AZ255" s="60"/>
      <c r="BA255" s="122">
        <f>$G255*AZ255</f>
        <v>0</v>
      </c>
      <c r="BB255" s="124"/>
      <c r="BC255" s="60"/>
      <c r="BD255" s="122">
        <f>$G255*BC255</f>
        <v>0</v>
      </c>
      <c r="BE255" s="124"/>
    </row>
    <row r="256" spans="1:57" ht="25.5" x14ac:dyDescent="0.25">
      <c r="A256" s="64" t="s">
        <v>355</v>
      </c>
      <c r="B256" s="69" t="s">
        <v>52</v>
      </c>
      <c r="C256" s="79">
        <v>9</v>
      </c>
      <c r="D256" s="32" t="s">
        <v>410</v>
      </c>
      <c r="E256" s="32" t="s">
        <v>684</v>
      </c>
      <c r="F256" s="83" t="s">
        <v>477</v>
      </c>
      <c r="G256" s="164">
        <f>CENA!G247</f>
        <v>0</v>
      </c>
      <c r="H256" s="121">
        <f t="shared" si="387"/>
        <v>2</v>
      </c>
      <c r="I256" s="121">
        <f t="shared" si="388"/>
        <v>0</v>
      </c>
      <c r="J256" s="60"/>
      <c r="K256" s="122">
        <f t="shared" ref="K256" si="394">$G256*J256</f>
        <v>0</v>
      </c>
      <c r="L256" s="124"/>
      <c r="M256" s="60"/>
      <c r="N256" s="122">
        <f t="shared" si="390"/>
        <v>0</v>
      </c>
      <c r="O256" s="124"/>
      <c r="P256" s="60"/>
      <c r="Q256" s="122">
        <f>$G256*P256</f>
        <v>0</v>
      </c>
      <c r="R256" s="124"/>
      <c r="S256" s="60">
        <v>1</v>
      </c>
      <c r="T256" s="122">
        <f>$G256*S256</f>
        <v>0</v>
      </c>
      <c r="U256" s="124"/>
      <c r="V256" s="60"/>
      <c r="W256" s="122">
        <f>$G256*V256</f>
        <v>0</v>
      </c>
      <c r="X256" s="124"/>
      <c r="Y256" s="60"/>
      <c r="Z256" s="122">
        <f>$G256*Y256</f>
        <v>0</v>
      </c>
      <c r="AA256" s="124"/>
      <c r="AB256" s="60">
        <v>1</v>
      </c>
      <c r="AC256" s="122">
        <f>$G256*AB256</f>
        <v>0</v>
      </c>
      <c r="AD256" s="124"/>
      <c r="AE256" s="60"/>
      <c r="AF256" s="122">
        <f>$G256*AE256</f>
        <v>0</v>
      </c>
      <c r="AG256" s="124"/>
      <c r="AH256" s="60"/>
      <c r="AI256" s="122">
        <f>$G256*AH256</f>
        <v>0</v>
      </c>
      <c r="AJ256" s="124"/>
      <c r="AK256" s="60"/>
      <c r="AL256" s="122">
        <f>$G256*AK256</f>
        <v>0</v>
      </c>
      <c r="AM256" s="124"/>
      <c r="AN256" s="60"/>
      <c r="AO256" s="122">
        <f>$G256*AN256</f>
        <v>0</v>
      </c>
      <c r="AP256" s="124"/>
      <c r="AQ256" s="60"/>
      <c r="AR256" s="122">
        <f>$G256*AQ256</f>
        <v>0</v>
      </c>
      <c r="AS256" s="124"/>
      <c r="AT256" s="60"/>
      <c r="AU256" s="122">
        <f>$G256*AT256</f>
        <v>0</v>
      </c>
      <c r="AV256" s="124"/>
      <c r="AW256" s="60"/>
      <c r="AX256" s="122">
        <f>$G256*AW256</f>
        <v>0</v>
      </c>
      <c r="AY256" s="124"/>
      <c r="AZ256" s="60"/>
      <c r="BA256" s="122">
        <f>$G256*AZ256</f>
        <v>0</v>
      </c>
      <c r="BB256" s="124"/>
      <c r="BC256" s="60"/>
      <c r="BD256" s="122">
        <f>$G256*BC256</f>
        <v>0</v>
      </c>
      <c r="BE256" s="124"/>
    </row>
    <row r="257" spans="1:57" x14ac:dyDescent="0.25">
      <c r="A257" s="146"/>
      <c r="B257" s="147"/>
      <c r="C257" s="157"/>
      <c r="D257" s="148" t="s">
        <v>77</v>
      </c>
      <c r="E257" s="148" t="s">
        <v>621</v>
      </c>
      <c r="F257" s="149"/>
      <c r="G257" s="166"/>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A257" s="60"/>
      <c r="BB257" s="60"/>
      <c r="BC257" s="60"/>
      <c r="BD257" s="60"/>
      <c r="BE257" s="60"/>
    </row>
    <row r="258" spans="1:57" ht="25.5" x14ac:dyDescent="0.25">
      <c r="A258" s="64" t="s">
        <v>356</v>
      </c>
      <c r="B258" s="69" t="s">
        <v>52</v>
      </c>
      <c r="C258" s="79">
        <v>10</v>
      </c>
      <c r="D258" s="33" t="s">
        <v>414</v>
      </c>
      <c r="E258" s="33" t="s">
        <v>685</v>
      </c>
      <c r="F258" s="10" t="s">
        <v>16</v>
      </c>
      <c r="G258" s="164" t="str">
        <f>CENA!G249</f>
        <v>/</v>
      </c>
      <c r="H258" s="121" t="s">
        <v>16</v>
      </c>
      <c r="I258" s="121" t="s">
        <v>16</v>
      </c>
      <c r="J258" s="60" t="s">
        <v>16</v>
      </c>
      <c r="K258" s="122" t="s">
        <v>16</v>
      </c>
      <c r="L258" s="124"/>
      <c r="M258" s="60" t="s">
        <v>16</v>
      </c>
      <c r="N258" s="122" t="s">
        <v>16</v>
      </c>
      <c r="O258" s="124"/>
      <c r="P258" s="60" t="s">
        <v>16</v>
      </c>
      <c r="Q258" s="122" t="s">
        <v>16</v>
      </c>
      <c r="R258" s="124"/>
      <c r="S258" s="60" t="s">
        <v>16</v>
      </c>
      <c r="T258" s="122" t="s">
        <v>16</v>
      </c>
      <c r="U258" s="124"/>
      <c r="V258" s="60" t="s">
        <v>16</v>
      </c>
      <c r="W258" s="122" t="s">
        <v>16</v>
      </c>
      <c r="X258" s="124"/>
      <c r="Y258" s="60" t="s">
        <v>16</v>
      </c>
      <c r="Z258" s="122" t="s">
        <v>16</v>
      </c>
      <c r="AA258" s="124"/>
      <c r="AB258" s="60" t="s">
        <v>16</v>
      </c>
      <c r="AC258" s="122" t="s">
        <v>16</v>
      </c>
      <c r="AD258" s="124"/>
      <c r="AE258" s="60" t="s">
        <v>16</v>
      </c>
      <c r="AF258" s="122" t="s">
        <v>16</v>
      </c>
      <c r="AG258" s="124"/>
      <c r="AH258" s="60" t="s">
        <v>16</v>
      </c>
      <c r="AI258" s="122" t="s">
        <v>16</v>
      </c>
      <c r="AJ258" s="124"/>
      <c r="AK258" s="60" t="s">
        <v>16</v>
      </c>
      <c r="AL258" s="122" t="s">
        <v>16</v>
      </c>
      <c r="AM258" s="124"/>
      <c r="AN258" s="60" t="s">
        <v>16</v>
      </c>
      <c r="AO258" s="122" t="s">
        <v>16</v>
      </c>
      <c r="AP258" s="124"/>
      <c r="AQ258" s="60" t="s">
        <v>16</v>
      </c>
      <c r="AR258" s="122" t="s">
        <v>16</v>
      </c>
      <c r="AS258" s="124"/>
      <c r="AT258" s="60" t="s">
        <v>16</v>
      </c>
      <c r="AU258" s="122" t="s">
        <v>16</v>
      </c>
      <c r="AV258" s="124"/>
      <c r="AW258" s="60" t="s">
        <v>16</v>
      </c>
      <c r="AX258" s="122" t="s">
        <v>16</v>
      </c>
      <c r="AY258" s="124"/>
      <c r="AZ258" s="60" t="s">
        <v>16</v>
      </c>
      <c r="BA258" s="122" t="s">
        <v>16</v>
      </c>
      <c r="BB258" s="124"/>
      <c r="BC258" s="60" t="s">
        <v>16</v>
      </c>
      <c r="BD258" s="122" t="s">
        <v>16</v>
      </c>
      <c r="BE258" s="124"/>
    </row>
    <row r="259" spans="1:57" x14ac:dyDescent="0.25">
      <c r="A259" s="64" t="s">
        <v>357</v>
      </c>
      <c r="B259" s="70"/>
      <c r="C259" s="81" t="s">
        <v>22</v>
      </c>
      <c r="D259" s="32" t="s">
        <v>78</v>
      </c>
      <c r="E259" s="32" t="s">
        <v>686</v>
      </c>
      <c r="F259" s="83"/>
      <c r="G259" s="164">
        <f>CENA!G250</f>
        <v>0</v>
      </c>
      <c r="H259" s="121">
        <f t="shared" ref="H259:H260" si="395">J259+M259+P259+S259+V259+Y259+AB259+AE259+AH259+AK259+AN259+AQ259+AZ259+AW259+AT259+BC259</f>
        <v>2</v>
      </c>
      <c r="I259" s="121">
        <f t="shared" ref="I259:I260" si="396">G259*H259</f>
        <v>0</v>
      </c>
      <c r="J259" s="60"/>
      <c r="K259" s="122">
        <f t="shared" ref="K259" si="397">$G259*J259</f>
        <v>0</v>
      </c>
      <c r="L259" s="124"/>
      <c r="M259" s="60"/>
      <c r="N259" s="122">
        <f t="shared" ref="N259:N260" si="398">$G259*M259</f>
        <v>0</v>
      </c>
      <c r="O259" s="124"/>
      <c r="P259" s="60"/>
      <c r="Q259" s="122">
        <f>$G259*P259</f>
        <v>0</v>
      </c>
      <c r="R259" s="124"/>
      <c r="S259" s="60">
        <v>1</v>
      </c>
      <c r="T259" s="122">
        <f>$G259*S259</f>
        <v>0</v>
      </c>
      <c r="U259" s="124"/>
      <c r="V259" s="60"/>
      <c r="W259" s="122">
        <f>$G259*V259</f>
        <v>0</v>
      </c>
      <c r="X259" s="124"/>
      <c r="Y259" s="60"/>
      <c r="Z259" s="122">
        <f>$G259*Y259</f>
        <v>0</v>
      </c>
      <c r="AA259" s="124"/>
      <c r="AB259" s="60">
        <v>1</v>
      </c>
      <c r="AC259" s="122">
        <f>$G259*AB259</f>
        <v>0</v>
      </c>
      <c r="AD259" s="124"/>
      <c r="AE259" s="60"/>
      <c r="AF259" s="122">
        <f>$G259*AE259</f>
        <v>0</v>
      </c>
      <c r="AG259" s="124"/>
      <c r="AH259" s="60"/>
      <c r="AI259" s="122">
        <f>$G259*AH259</f>
        <v>0</v>
      </c>
      <c r="AJ259" s="124"/>
      <c r="AK259" s="60"/>
      <c r="AL259" s="122">
        <f>$G259*AK259</f>
        <v>0</v>
      </c>
      <c r="AM259" s="124"/>
      <c r="AN259" s="60"/>
      <c r="AO259" s="122">
        <f>$G259*AN259</f>
        <v>0</v>
      </c>
      <c r="AP259" s="124"/>
      <c r="AQ259" s="60"/>
      <c r="AR259" s="122">
        <f>$G259*AQ259</f>
        <v>0</v>
      </c>
      <c r="AS259" s="124"/>
      <c r="AT259" s="60"/>
      <c r="AU259" s="122">
        <f>$G259*AT259</f>
        <v>0</v>
      </c>
      <c r="AV259" s="124"/>
      <c r="AW259" s="60"/>
      <c r="AX259" s="122">
        <f>$G259*AW259</f>
        <v>0</v>
      </c>
      <c r="AY259" s="124"/>
      <c r="AZ259" s="60"/>
      <c r="BA259" s="122">
        <f>$G259*AZ259</f>
        <v>0</v>
      </c>
      <c r="BB259" s="124"/>
      <c r="BC259" s="60"/>
      <c r="BD259" s="122">
        <f>$G259*BC259</f>
        <v>0</v>
      </c>
      <c r="BE259" s="124"/>
    </row>
    <row r="260" spans="1:57" x14ac:dyDescent="0.25">
      <c r="A260" s="64" t="s">
        <v>358</v>
      </c>
      <c r="B260" s="70"/>
      <c r="C260" s="81" t="s">
        <v>49</v>
      </c>
      <c r="D260" s="32" t="s">
        <v>79</v>
      </c>
      <c r="E260" s="32" t="s">
        <v>687</v>
      </c>
      <c r="F260" s="83"/>
      <c r="G260" s="164">
        <f>CENA!G251</f>
        <v>0</v>
      </c>
      <c r="H260" s="121">
        <f t="shared" si="395"/>
        <v>10</v>
      </c>
      <c r="I260" s="121">
        <f t="shared" si="396"/>
        <v>0</v>
      </c>
      <c r="J260" s="60"/>
      <c r="K260" s="122">
        <f t="shared" ref="K260" si="399">$G260*J260</f>
        <v>0</v>
      </c>
      <c r="L260" s="124"/>
      <c r="M260" s="60"/>
      <c r="N260" s="122">
        <f t="shared" si="398"/>
        <v>0</v>
      </c>
      <c r="O260" s="124"/>
      <c r="P260" s="60"/>
      <c r="Q260" s="122">
        <f>$G260*P260</f>
        <v>0</v>
      </c>
      <c r="R260" s="124"/>
      <c r="S260" s="60">
        <v>5</v>
      </c>
      <c r="T260" s="122">
        <f>$G260*S260</f>
        <v>0</v>
      </c>
      <c r="U260" s="124"/>
      <c r="V260" s="60"/>
      <c r="W260" s="122">
        <f>$G260*V260</f>
        <v>0</v>
      </c>
      <c r="X260" s="124"/>
      <c r="Y260" s="60"/>
      <c r="Z260" s="122">
        <f>$G260*Y260</f>
        <v>0</v>
      </c>
      <c r="AA260" s="124"/>
      <c r="AB260" s="60">
        <v>5</v>
      </c>
      <c r="AC260" s="122">
        <f>$G260*AB260</f>
        <v>0</v>
      </c>
      <c r="AD260" s="124"/>
      <c r="AE260" s="60"/>
      <c r="AF260" s="122">
        <f>$G260*AE260</f>
        <v>0</v>
      </c>
      <c r="AG260" s="124"/>
      <c r="AH260" s="60"/>
      <c r="AI260" s="122">
        <f>$G260*AH260</f>
        <v>0</v>
      </c>
      <c r="AJ260" s="124"/>
      <c r="AK260" s="60"/>
      <c r="AL260" s="122">
        <f>$G260*AK260</f>
        <v>0</v>
      </c>
      <c r="AM260" s="124"/>
      <c r="AN260" s="60"/>
      <c r="AO260" s="122">
        <f>$G260*AN260</f>
        <v>0</v>
      </c>
      <c r="AP260" s="124"/>
      <c r="AQ260" s="60"/>
      <c r="AR260" s="122">
        <f>$G260*AQ260</f>
        <v>0</v>
      </c>
      <c r="AS260" s="124"/>
      <c r="AT260" s="60"/>
      <c r="AU260" s="122">
        <f>$G260*AT260</f>
        <v>0</v>
      </c>
      <c r="AV260" s="124"/>
      <c r="AW260" s="60"/>
      <c r="AX260" s="122">
        <f>$G260*AW260</f>
        <v>0</v>
      </c>
      <c r="AY260" s="124"/>
      <c r="AZ260" s="60"/>
      <c r="BA260" s="122">
        <f>$G260*AZ260</f>
        <v>0</v>
      </c>
      <c r="BB260" s="124"/>
      <c r="BC260" s="60"/>
      <c r="BD260" s="122">
        <f>$G260*BC260</f>
        <v>0</v>
      </c>
      <c r="BE260" s="124"/>
    </row>
    <row r="261" spans="1:57" x14ac:dyDescent="0.25">
      <c r="A261" s="146"/>
      <c r="B261" s="147"/>
      <c r="C261" s="157"/>
      <c r="D261" s="148" t="s">
        <v>80</v>
      </c>
      <c r="E261" s="148" t="s">
        <v>622</v>
      </c>
      <c r="F261" s="149"/>
      <c r="G261" s="166"/>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c r="AX261" s="60"/>
      <c r="AY261" s="60"/>
      <c r="AZ261" s="60"/>
      <c r="BA261" s="60"/>
      <c r="BB261" s="60"/>
      <c r="BC261" s="60"/>
      <c r="BD261" s="60"/>
      <c r="BE261" s="60"/>
    </row>
    <row r="262" spans="1:57" x14ac:dyDescent="0.25">
      <c r="A262" s="64" t="s">
        <v>359</v>
      </c>
      <c r="B262" s="69" t="s">
        <v>52</v>
      </c>
      <c r="C262" s="79">
        <v>11</v>
      </c>
      <c r="D262" s="33" t="s">
        <v>81</v>
      </c>
      <c r="E262" s="33" t="s">
        <v>688</v>
      </c>
      <c r="F262" s="83"/>
      <c r="G262" s="164">
        <f>CENA!G253</f>
        <v>0</v>
      </c>
      <c r="H262" s="121" t="s">
        <v>16</v>
      </c>
      <c r="I262" s="121" t="s">
        <v>16</v>
      </c>
      <c r="J262" s="60" t="s">
        <v>16</v>
      </c>
      <c r="K262" s="122" t="s">
        <v>16</v>
      </c>
      <c r="L262" s="124"/>
      <c r="M262" s="60" t="s">
        <v>16</v>
      </c>
      <c r="N262" s="122" t="s">
        <v>16</v>
      </c>
      <c r="O262" s="124"/>
      <c r="P262" s="60" t="s">
        <v>16</v>
      </c>
      <c r="Q262" s="122" t="s">
        <v>16</v>
      </c>
      <c r="R262" s="124"/>
      <c r="S262" s="60" t="s">
        <v>16</v>
      </c>
      <c r="T262" s="122" t="s">
        <v>16</v>
      </c>
      <c r="U262" s="124"/>
      <c r="V262" s="60" t="s">
        <v>16</v>
      </c>
      <c r="W262" s="122" t="s">
        <v>16</v>
      </c>
      <c r="X262" s="124"/>
      <c r="Y262" s="60" t="s">
        <v>16</v>
      </c>
      <c r="Z262" s="122" t="s">
        <v>16</v>
      </c>
      <c r="AA262" s="124"/>
      <c r="AB262" s="60" t="s">
        <v>16</v>
      </c>
      <c r="AC262" s="122" t="s">
        <v>16</v>
      </c>
      <c r="AD262" s="124"/>
      <c r="AE262" s="60" t="s">
        <v>16</v>
      </c>
      <c r="AF262" s="122" t="s">
        <v>16</v>
      </c>
      <c r="AG262" s="124"/>
      <c r="AH262" s="60" t="s">
        <v>16</v>
      </c>
      <c r="AI262" s="122" t="s">
        <v>16</v>
      </c>
      <c r="AJ262" s="124"/>
      <c r="AK262" s="60" t="s">
        <v>16</v>
      </c>
      <c r="AL262" s="122" t="s">
        <v>16</v>
      </c>
      <c r="AM262" s="124"/>
      <c r="AN262" s="60" t="s">
        <v>16</v>
      </c>
      <c r="AO262" s="122" t="s">
        <v>16</v>
      </c>
      <c r="AP262" s="124"/>
      <c r="AQ262" s="60" t="s">
        <v>16</v>
      </c>
      <c r="AR262" s="122" t="s">
        <v>16</v>
      </c>
      <c r="AS262" s="124"/>
      <c r="AT262" s="60" t="s">
        <v>16</v>
      </c>
      <c r="AU262" s="122" t="s">
        <v>16</v>
      </c>
      <c r="AV262" s="124"/>
      <c r="AW262" s="60" t="s">
        <v>16</v>
      </c>
      <c r="AX262" s="122" t="s">
        <v>16</v>
      </c>
      <c r="AY262" s="124"/>
      <c r="AZ262" s="60" t="s">
        <v>16</v>
      </c>
      <c r="BA262" s="122" t="s">
        <v>16</v>
      </c>
      <c r="BB262" s="124"/>
      <c r="BC262" s="60" t="s">
        <v>16</v>
      </c>
      <c r="BD262" s="122" t="s">
        <v>16</v>
      </c>
      <c r="BE262" s="124"/>
    </row>
    <row r="263" spans="1:57" x14ac:dyDescent="0.25">
      <c r="A263" s="64" t="s">
        <v>862</v>
      </c>
      <c r="B263" s="70"/>
      <c r="C263" s="81" t="s">
        <v>22</v>
      </c>
      <c r="D263" s="32" t="s">
        <v>82</v>
      </c>
      <c r="E263" s="32" t="s">
        <v>82</v>
      </c>
      <c r="F263" s="83" t="s">
        <v>48</v>
      </c>
      <c r="G263" s="164">
        <f>CENA!G254</f>
        <v>0</v>
      </c>
      <c r="H263" s="121">
        <f t="shared" ref="H263:H265" si="400">J263+M263+P263+S263+V263+Y263+AB263+AE263+AH263+AK263+AN263+AQ263+AZ263+AW263+AT263+BC263</f>
        <v>0</v>
      </c>
      <c r="I263" s="121">
        <f t="shared" ref="I263:I265" si="401">G263*H263</f>
        <v>0</v>
      </c>
      <c r="J263" s="60"/>
      <c r="K263" s="122">
        <f t="shared" ref="K263" si="402">$G263*J263</f>
        <v>0</v>
      </c>
      <c r="L263" s="124"/>
      <c r="M263" s="60"/>
      <c r="N263" s="122">
        <f t="shared" ref="N263:N265" si="403">$G263*M263</f>
        <v>0</v>
      </c>
      <c r="O263" s="124"/>
      <c r="P263" s="60"/>
      <c r="Q263" s="122">
        <f>$G263*P263</f>
        <v>0</v>
      </c>
      <c r="R263" s="124"/>
      <c r="S263" s="60"/>
      <c r="T263" s="122">
        <f>$G263*S263</f>
        <v>0</v>
      </c>
      <c r="U263" s="124"/>
      <c r="V263" s="60"/>
      <c r="W263" s="122">
        <f>$G263*V263</f>
        <v>0</v>
      </c>
      <c r="X263" s="124"/>
      <c r="Y263" s="60"/>
      <c r="Z263" s="122">
        <f>$G263*Y263</f>
        <v>0</v>
      </c>
      <c r="AA263" s="124"/>
      <c r="AB263" s="60"/>
      <c r="AC263" s="122">
        <f>$G263*AB263</f>
        <v>0</v>
      </c>
      <c r="AD263" s="124"/>
      <c r="AE263" s="60"/>
      <c r="AF263" s="122">
        <f>$G263*AE263</f>
        <v>0</v>
      </c>
      <c r="AG263" s="124"/>
      <c r="AH263" s="60"/>
      <c r="AI263" s="122">
        <f>$G263*AH263</f>
        <v>0</v>
      </c>
      <c r="AJ263" s="124"/>
      <c r="AK263" s="60"/>
      <c r="AL263" s="122">
        <f>$G263*AK263</f>
        <v>0</v>
      </c>
      <c r="AM263" s="124"/>
      <c r="AN263" s="60"/>
      <c r="AO263" s="122">
        <f>$G263*AN263</f>
        <v>0</v>
      </c>
      <c r="AP263" s="124"/>
      <c r="AQ263" s="60"/>
      <c r="AR263" s="122">
        <f>$G263*AQ263</f>
        <v>0</v>
      </c>
      <c r="AS263" s="124"/>
      <c r="AT263" s="60"/>
      <c r="AU263" s="122">
        <f>$G263*AT263</f>
        <v>0</v>
      </c>
      <c r="AV263" s="124"/>
      <c r="AW263" s="60"/>
      <c r="AX263" s="122">
        <f>$G263*AW263</f>
        <v>0</v>
      </c>
      <c r="AY263" s="124"/>
      <c r="AZ263" s="60"/>
      <c r="BA263" s="122">
        <f>$G263*AZ263</f>
        <v>0</v>
      </c>
      <c r="BB263" s="124"/>
      <c r="BC263" s="60"/>
      <c r="BD263" s="122">
        <f>$G263*BC263</f>
        <v>0</v>
      </c>
      <c r="BE263" s="124"/>
    </row>
    <row r="264" spans="1:57" x14ac:dyDescent="0.25">
      <c r="A264" s="64" t="s">
        <v>863</v>
      </c>
      <c r="B264" s="70"/>
      <c r="C264" s="81" t="s">
        <v>49</v>
      </c>
      <c r="D264" s="32" t="s">
        <v>83</v>
      </c>
      <c r="E264" s="32" t="s">
        <v>83</v>
      </c>
      <c r="F264" s="83" t="s">
        <v>48</v>
      </c>
      <c r="G264" s="164">
        <f>CENA!G255</f>
        <v>0</v>
      </c>
      <c r="H264" s="121">
        <f t="shared" si="400"/>
        <v>0</v>
      </c>
      <c r="I264" s="121">
        <f t="shared" si="401"/>
        <v>0</v>
      </c>
      <c r="J264" s="60"/>
      <c r="K264" s="122">
        <f t="shared" ref="K264" si="404">$G264*J264</f>
        <v>0</v>
      </c>
      <c r="L264" s="124"/>
      <c r="M264" s="60"/>
      <c r="N264" s="122">
        <f t="shared" si="403"/>
        <v>0</v>
      </c>
      <c r="O264" s="124"/>
      <c r="P264" s="60"/>
      <c r="Q264" s="122">
        <f>$G264*P264</f>
        <v>0</v>
      </c>
      <c r="R264" s="124"/>
      <c r="S264" s="60"/>
      <c r="T264" s="122">
        <f>$G264*S264</f>
        <v>0</v>
      </c>
      <c r="U264" s="124"/>
      <c r="V264" s="60"/>
      <c r="W264" s="122">
        <f>$G264*V264</f>
        <v>0</v>
      </c>
      <c r="X264" s="124"/>
      <c r="Y264" s="60"/>
      <c r="Z264" s="122">
        <f>$G264*Y264</f>
        <v>0</v>
      </c>
      <c r="AA264" s="124"/>
      <c r="AB264" s="60"/>
      <c r="AC264" s="122">
        <f>$G264*AB264</f>
        <v>0</v>
      </c>
      <c r="AD264" s="124"/>
      <c r="AE264" s="60"/>
      <c r="AF264" s="122">
        <f>$G264*AE264</f>
        <v>0</v>
      </c>
      <c r="AG264" s="124"/>
      <c r="AH264" s="60"/>
      <c r="AI264" s="122">
        <f>$G264*AH264</f>
        <v>0</v>
      </c>
      <c r="AJ264" s="124"/>
      <c r="AK264" s="60"/>
      <c r="AL264" s="122">
        <f>$G264*AK264</f>
        <v>0</v>
      </c>
      <c r="AM264" s="124"/>
      <c r="AN264" s="60"/>
      <c r="AO264" s="122">
        <f>$G264*AN264</f>
        <v>0</v>
      </c>
      <c r="AP264" s="124"/>
      <c r="AQ264" s="60"/>
      <c r="AR264" s="122">
        <f>$G264*AQ264</f>
        <v>0</v>
      </c>
      <c r="AS264" s="124"/>
      <c r="AT264" s="60"/>
      <c r="AU264" s="122">
        <f>$G264*AT264</f>
        <v>0</v>
      </c>
      <c r="AV264" s="124"/>
      <c r="AW264" s="60"/>
      <c r="AX264" s="122">
        <f>$G264*AW264</f>
        <v>0</v>
      </c>
      <c r="AY264" s="124"/>
      <c r="AZ264" s="60"/>
      <c r="BA264" s="122">
        <f>$G264*AZ264</f>
        <v>0</v>
      </c>
      <c r="BB264" s="124"/>
      <c r="BC264" s="60"/>
      <c r="BD264" s="122">
        <f>$G264*BC264</f>
        <v>0</v>
      </c>
      <c r="BE264" s="124"/>
    </row>
    <row r="265" spans="1:57" ht="25.5" x14ac:dyDescent="0.25">
      <c r="A265" s="64" t="s">
        <v>360</v>
      </c>
      <c r="B265" s="69" t="s">
        <v>52</v>
      </c>
      <c r="C265" s="79">
        <v>12</v>
      </c>
      <c r="D265" s="32" t="s">
        <v>415</v>
      </c>
      <c r="E265" s="32" t="s">
        <v>689</v>
      </c>
      <c r="F265" s="83" t="s">
        <v>477</v>
      </c>
      <c r="G265" s="164">
        <f>CENA!G256</f>
        <v>0</v>
      </c>
      <c r="H265" s="121">
        <f t="shared" si="400"/>
        <v>0</v>
      </c>
      <c r="I265" s="121">
        <f t="shared" si="401"/>
        <v>0</v>
      </c>
      <c r="J265" s="60"/>
      <c r="K265" s="122">
        <f t="shared" ref="K265" si="405">$G265*J265</f>
        <v>0</v>
      </c>
      <c r="L265" s="124"/>
      <c r="M265" s="60"/>
      <c r="N265" s="122">
        <f t="shared" si="403"/>
        <v>0</v>
      </c>
      <c r="O265" s="124"/>
      <c r="P265" s="60"/>
      <c r="Q265" s="122">
        <f>$G265*P265</f>
        <v>0</v>
      </c>
      <c r="R265" s="124"/>
      <c r="S265" s="60"/>
      <c r="T265" s="122">
        <f>$G265*S265</f>
        <v>0</v>
      </c>
      <c r="U265" s="124"/>
      <c r="V265" s="60"/>
      <c r="W265" s="122">
        <f>$G265*V265</f>
        <v>0</v>
      </c>
      <c r="X265" s="124"/>
      <c r="Y265" s="60"/>
      <c r="Z265" s="122">
        <f>$G265*Y265</f>
        <v>0</v>
      </c>
      <c r="AA265" s="124"/>
      <c r="AB265" s="60"/>
      <c r="AC265" s="122">
        <f>$G265*AB265</f>
        <v>0</v>
      </c>
      <c r="AD265" s="124"/>
      <c r="AE265" s="60"/>
      <c r="AF265" s="122">
        <f>$G265*AE265</f>
        <v>0</v>
      </c>
      <c r="AG265" s="124"/>
      <c r="AH265" s="60"/>
      <c r="AI265" s="122">
        <f>$G265*AH265</f>
        <v>0</v>
      </c>
      <c r="AJ265" s="124"/>
      <c r="AK265" s="60"/>
      <c r="AL265" s="122">
        <f>$G265*AK265</f>
        <v>0</v>
      </c>
      <c r="AM265" s="124"/>
      <c r="AN265" s="60"/>
      <c r="AO265" s="122">
        <f>$G265*AN265</f>
        <v>0</v>
      </c>
      <c r="AP265" s="124"/>
      <c r="AQ265" s="60"/>
      <c r="AR265" s="122">
        <f>$G265*AQ265</f>
        <v>0</v>
      </c>
      <c r="AS265" s="124"/>
      <c r="AT265" s="60"/>
      <c r="AU265" s="122">
        <f>$G265*AT265</f>
        <v>0</v>
      </c>
      <c r="AV265" s="124"/>
      <c r="AW265" s="60"/>
      <c r="AX265" s="122">
        <f>$G265*AW265</f>
        <v>0</v>
      </c>
      <c r="AY265" s="124"/>
      <c r="AZ265" s="60"/>
      <c r="BA265" s="122">
        <f>$G265*AZ265</f>
        <v>0</v>
      </c>
      <c r="BB265" s="124"/>
      <c r="BC265" s="60"/>
      <c r="BD265" s="122">
        <f>$G265*BC265</f>
        <v>0</v>
      </c>
      <c r="BE265" s="124"/>
    </row>
    <row r="266" spans="1:57" x14ac:dyDescent="0.25">
      <c r="A266" s="64" t="s">
        <v>361</v>
      </c>
      <c r="B266" s="69" t="s">
        <v>52</v>
      </c>
      <c r="C266" s="79">
        <v>13</v>
      </c>
      <c r="D266" s="33" t="s">
        <v>84</v>
      </c>
      <c r="E266" s="33" t="s">
        <v>690</v>
      </c>
      <c r="F266" s="10" t="s">
        <v>16</v>
      </c>
      <c r="G266" s="164" t="str">
        <f>CENA!G257</f>
        <v>/</v>
      </c>
      <c r="H266" s="121" t="s">
        <v>16</v>
      </c>
      <c r="I266" s="121" t="s">
        <v>16</v>
      </c>
      <c r="J266" s="60" t="s">
        <v>16</v>
      </c>
      <c r="K266" s="122" t="s">
        <v>16</v>
      </c>
      <c r="L266" s="124"/>
      <c r="M266" s="60" t="s">
        <v>16</v>
      </c>
      <c r="N266" s="122" t="s">
        <v>16</v>
      </c>
      <c r="O266" s="124"/>
      <c r="P266" s="60" t="s">
        <v>16</v>
      </c>
      <c r="Q266" s="122" t="s">
        <v>16</v>
      </c>
      <c r="R266" s="124"/>
      <c r="S266" s="60" t="s">
        <v>16</v>
      </c>
      <c r="T266" s="122" t="s">
        <v>16</v>
      </c>
      <c r="U266" s="124"/>
      <c r="V266" s="60" t="s">
        <v>16</v>
      </c>
      <c r="W266" s="122" t="s">
        <v>16</v>
      </c>
      <c r="X266" s="124"/>
      <c r="Y266" s="60" t="s">
        <v>16</v>
      </c>
      <c r="Z266" s="122" t="s">
        <v>16</v>
      </c>
      <c r="AA266" s="124"/>
      <c r="AB266" s="60" t="s">
        <v>16</v>
      </c>
      <c r="AC266" s="122" t="s">
        <v>16</v>
      </c>
      <c r="AD266" s="124"/>
      <c r="AE266" s="60" t="s">
        <v>16</v>
      </c>
      <c r="AF266" s="122" t="s">
        <v>16</v>
      </c>
      <c r="AG266" s="124"/>
      <c r="AH266" s="60" t="s">
        <v>16</v>
      </c>
      <c r="AI266" s="122" t="s">
        <v>16</v>
      </c>
      <c r="AJ266" s="124"/>
      <c r="AK266" s="60" t="s">
        <v>16</v>
      </c>
      <c r="AL266" s="122" t="s">
        <v>16</v>
      </c>
      <c r="AM266" s="124"/>
      <c r="AN266" s="60" t="s">
        <v>16</v>
      </c>
      <c r="AO266" s="122" t="s">
        <v>16</v>
      </c>
      <c r="AP266" s="124"/>
      <c r="AQ266" s="60" t="s">
        <v>16</v>
      </c>
      <c r="AR266" s="122" t="s">
        <v>16</v>
      </c>
      <c r="AS266" s="124"/>
      <c r="AT266" s="60" t="s">
        <v>16</v>
      </c>
      <c r="AU266" s="122" t="s">
        <v>16</v>
      </c>
      <c r="AV266" s="124"/>
      <c r="AW266" s="60" t="s">
        <v>16</v>
      </c>
      <c r="AX266" s="122" t="s">
        <v>16</v>
      </c>
      <c r="AY266" s="124"/>
      <c r="AZ266" s="60" t="s">
        <v>16</v>
      </c>
      <c r="BA266" s="122" t="s">
        <v>16</v>
      </c>
      <c r="BB266" s="124"/>
      <c r="BC266" s="60" t="s">
        <v>16</v>
      </c>
      <c r="BD266" s="122" t="s">
        <v>16</v>
      </c>
      <c r="BE266" s="124"/>
    </row>
    <row r="267" spans="1:57" x14ac:dyDescent="0.25">
      <c r="A267" s="64" t="s">
        <v>864</v>
      </c>
      <c r="B267" s="70"/>
      <c r="C267" s="81" t="s">
        <v>22</v>
      </c>
      <c r="D267" s="32" t="s">
        <v>85</v>
      </c>
      <c r="E267" s="32" t="s">
        <v>85</v>
      </c>
      <c r="F267" s="83" t="s">
        <v>48</v>
      </c>
      <c r="G267" s="164">
        <f>CENA!G258</f>
        <v>0</v>
      </c>
      <c r="H267" s="121">
        <f t="shared" ref="H267:H269" si="406">J267+M267+P267+S267+V267+Y267+AB267+AE267+AH267+AK267+AN267+AQ267+AZ267+AW267+AT267+BC267</f>
        <v>0</v>
      </c>
      <c r="I267" s="121">
        <f t="shared" ref="I267:I269" si="407">G267*H267</f>
        <v>0</v>
      </c>
      <c r="J267" s="60"/>
      <c r="K267" s="122">
        <f t="shared" ref="K267" si="408">$G267*J267</f>
        <v>0</v>
      </c>
      <c r="L267" s="124"/>
      <c r="M267" s="60"/>
      <c r="N267" s="122">
        <f t="shared" ref="N267:N269" si="409">$G267*M267</f>
        <v>0</v>
      </c>
      <c r="O267" s="124"/>
      <c r="P267" s="60"/>
      <c r="Q267" s="122">
        <f>$G267*P267</f>
        <v>0</v>
      </c>
      <c r="R267" s="124"/>
      <c r="S267" s="60"/>
      <c r="T267" s="122">
        <f>$G267*S267</f>
        <v>0</v>
      </c>
      <c r="U267" s="124"/>
      <c r="V267" s="60"/>
      <c r="W267" s="122">
        <f>$G267*V267</f>
        <v>0</v>
      </c>
      <c r="X267" s="124"/>
      <c r="Y267" s="60"/>
      <c r="Z267" s="122">
        <f>$G267*Y267</f>
        <v>0</v>
      </c>
      <c r="AA267" s="124"/>
      <c r="AB267" s="60"/>
      <c r="AC267" s="122">
        <f>$G267*AB267</f>
        <v>0</v>
      </c>
      <c r="AD267" s="124"/>
      <c r="AE267" s="60"/>
      <c r="AF267" s="122">
        <f>$G267*AE267</f>
        <v>0</v>
      </c>
      <c r="AG267" s="124"/>
      <c r="AH267" s="60"/>
      <c r="AI267" s="122">
        <f>$G267*AH267</f>
        <v>0</v>
      </c>
      <c r="AJ267" s="124"/>
      <c r="AK267" s="60"/>
      <c r="AL267" s="122">
        <f>$G267*AK267</f>
        <v>0</v>
      </c>
      <c r="AM267" s="124"/>
      <c r="AN267" s="60"/>
      <c r="AO267" s="122">
        <f>$G267*AN267</f>
        <v>0</v>
      </c>
      <c r="AP267" s="124"/>
      <c r="AQ267" s="60"/>
      <c r="AR267" s="122">
        <f>$G267*AQ267</f>
        <v>0</v>
      </c>
      <c r="AS267" s="124"/>
      <c r="AT267" s="60"/>
      <c r="AU267" s="122">
        <f>$G267*AT267</f>
        <v>0</v>
      </c>
      <c r="AV267" s="124"/>
      <c r="AW267" s="60"/>
      <c r="AX267" s="122">
        <f>$G267*AW267</f>
        <v>0</v>
      </c>
      <c r="AY267" s="124"/>
      <c r="AZ267" s="60"/>
      <c r="BA267" s="122">
        <f>$G267*AZ267</f>
        <v>0</v>
      </c>
      <c r="BB267" s="124"/>
      <c r="BC267" s="60"/>
      <c r="BD267" s="122">
        <f>$G267*BC267</f>
        <v>0</v>
      </c>
      <c r="BE267" s="124"/>
    </row>
    <row r="268" spans="1:57" x14ac:dyDescent="0.25">
      <c r="A268" s="64" t="s">
        <v>865</v>
      </c>
      <c r="B268" s="70"/>
      <c r="C268" s="81" t="s">
        <v>49</v>
      </c>
      <c r="D268" s="32" t="s">
        <v>86</v>
      </c>
      <c r="E268" s="32" t="s">
        <v>86</v>
      </c>
      <c r="F268" s="83" t="s">
        <v>48</v>
      </c>
      <c r="G268" s="164">
        <f>CENA!G259</f>
        <v>0</v>
      </c>
      <c r="H268" s="121">
        <f t="shared" si="406"/>
        <v>0</v>
      </c>
      <c r="I268" s="121">
        <f t="shared" si="407"/>
        <v>0</v>
      </c>
      <c r="J268" s="60"/>
      <c r="K268" s="122">
        <f t="shared" ref="K268" si="410">$G268*J268</f>
        <v>0</v>
      </c>
      <c r="L268" s="124"/>
      <c r="M268" s="60"/>
      <c r="N268" s="122">
        <f t="shared" si="409"/>
        <v>0</v>
      </c>
      <c r="O268" s="124"/>
      <c r="P268" s="60"/>
      <c r="Q268" s="122">
        <f>$G268*P268</f>
        <v>0</v>
      </c>
      <c r="R268" s="124"/>
      <c r="S268" s="60"/>
      <c r="T268" s="122">
        <f>$G268*S268</f>
        <v>0</v>
      </c>
      <c r="U268" s="124"/>
      <c r="V268" s="60"/>
      <c r="W268" s="122">
        <f>$G268*V268</f>
        <v>0</v>
      </c>
      <c r="X268" s="124"/>
      <c r="Y268" s="60"/>
      <c r="Z268" s="122">
        <f>$G268*Y268</f>
        <v>0</v>
      </c>
      <c r="AA268" s="124"/>
      <c r="AB268" s="60"/>
      <c r="AC268" s="122">
        <f>$G268*AB268</f>
        <v>0</v>
      </c>
      <c r="AD268" s="124"/>
      <c r="AE268" s="60"/>
      <c r="AF268" s="122">
        <f>$G268*AE268</f>
        <v>0</v>
      </c>
      <c r="AG268" s="124"/>
      <c r="AH268" s="60"/>
      <c r="AI268" s="122">
        <f>$G268*AH268</f>
        <v>0</v>
      </c>
      <c r="AJ268" s="124"/>
      <c r="AK268" s="60"/>
      <c r="AL268" s="122">
        <f>$G268*AK268</f>
        <v>0</v>
      </c>
      <c r="AM268" s="124"/>
      <c r="AN268" s="60"/>
      <c r="AO268" s="122">
        <f>$G268*AN268</f>
        <v>0</v>
      </c>
      <c r="AP268" s="124"/>
      <c r="AQ268" s="60"/>
      <c r="AR268" s="122">
        <f>$G268*AQ268</f>
        <v>0</v>
      </c>
      <c r="AS268" s="124"/>
      <c r="AT268" s="60"/>
      <c r="AU268" s="122">
        <f>$G268*AT268</f>
        <v>0</v>
      </c>
      <c r="AV268" s="124"/>
      <c r="AW268" s="60"/>
      <c r="AX268" s="122">
        <f>$G268*AW268</f>
        <v>0</v>
      </c>
      <c r="AY268" s="124"/>
      <c r="AZ268" s="60"/>
      <c r="BA268" s="122">
        <f>$G268*AZ268</f>
        <v>0</v>
      </c>
      <c r="BB268" s="124"/>
      <c r="BC268" s="60"/>
      <c r="BD268" s="122">
        <f>$G268*BC268</f>
        <v>0</v>
      </c>
      <c r="BE268" s="124"/>
    </row>
    <row r="269" spans="1:57" x14ac:dyDescent="0.25">
      <c r="A269" s="64" t="s">
        <v>866</v>
      </c>
      <c r="B269" s="70"/>
      <c r="C269" s="81" t="s">
        <v>50</v>
      </c>
      <c r="D269" s="32" t="s">
        <v>87</v>
      </c>
      <c r="E269" s="32" t="s">
        <v>87</v>
      </c>
      <c r="F269" s="83" t="s">
        <v>48</v>
      </c>
      <c r="G269" s="164">
        <f>CENA!G260</f>
        <v>0</v>
      </c>
      <c r="H269" s="121">
        <f t="shared" si="406"/>
        <v>0</v>
      </c>
      <c r="I269" s="121">
        <f t="shared" si="407"/>
        <v>0</v>
      </c>
      <c r="J269" s="60"/>
      <c r="K269" s="122">
        <f t="shared" ref="K269" si="411">$G269*J269</f>
        <v>0</v>
      </c>
      <c r="L269" s="124"/>
      <c r="M269" s="60"/>
      <c r="N269" s="122">
        <f t="shared" si="409"/>
        <v>0</v>
      </c>
      <c r="O269" s="124"/>
      <c r="P269" s="60"/>
      <c r="Q269" s="122">
        <f>$G269*P269</f>
        <v>0</v>
      </c>
      <c r="R269" s="124"/>
      <c r="S269" s="60"/>
      <c r="T269" s="122">
        <f>$G269*S269</f>
        <v>0</v>
      </c>
      <c r="U269" s="124"/>
      <c r="V269" s="60"/>
      <c r="W269" s="122">
        <f>$G269*V269</f>
        <v>0</v>
      </c>
      <c r="X269" s="124"/>
      <c r="Y269" s="60"/>
      <c r="Z269" s="122">
        <f>$G269*Y269</f>
        <v>0</v>
      </c>
      <c r="AA269" s="124"/>
      <c r="AB269" s="60"/>
      <c r="AC269" s="122">
        <f>$G269*AB269</f>
        <v>0</v>
      </c>
      <c r="AD269" s="124"/>
      <c r="AE269" s="60"/>
      <c r="AF269" s="122">
        <f>$G269*AE269</f>
        <v>0</v>
      </c>
      <c r="AG269" s="124"/>
      <c r="AH269" s="60"/>
      <c r="AI269" s="122">
        <f>$G269*AH269</f>
        <v>0</v>
      </c>
      <c r="AJ269" s="124"/>
      <c r="AK269" s="60"/>
      <c r="AL269" s="122">
        <f>$G269*AK269</f>
        <v>0</v>
      </c>
      <c r="AM269" s="124"/>
      <c r="AN269" s="60"/>
      <c r="AO269" s="122">
        <f>$G269*AN269</f>
        <v>0</v>
      </c>
      <c r="AP269" s="124"/>
      <c r="AQ269" s="60"/>
      <c r="AR269" s="122">
        <f>$G269*AQ269</f>
        <v>0</v>
      </c>
      <c r="AS269" s="124"/>
      <c r="AT269" s="60"/>
      <c r="AU269" s="122">
        <f>$G269*AT269</f>
        <v>0</v>
      </c>
      <c r="AV269" s="124"/>
      <c r="AW269" s="60"/>
      <c r="AX269" s="122">
        <f>$G269*AW269</f>
        <v>0</v>
      </c>
      <c r="AY269" s="124"/>
      <c r="AZ269" s="60"/>
      <c r="BA269" s="122">
        <f>$G269*AZ269</f>
        <v>0</v>
      </c>
      <c r="BB269" s="124"/>
      <c r="BC269" s="60"/>
      <c r="BD269" s="122">
        <f>$G269*BC269</f>
        <v>0</v>
      </c>
      <c r="BE269" s="124"/>
    </row>
    <row r="270" spans="1:57" x14ac:dyDescent="0.25">
      <c r="A270" s="146"/>
      <c r="B270" s="147"/>
      <c r="C270" s="157"/>
      <c r="D270" s="148" t="s">
        <v>88</v>
      </c>
      <c r="E270" s="148" t="s">
        <v>691</v>
      </c>
      <c r="F270" s="149"/>
      <c r="G270" s="166"/>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60"/>
      <c r="AS270" s="60"/>
      <c r="AT270" s="60"/>
      <c r="AU270" s="60"/>
      <c r="AV270" s="60"/>
      <c r="AW270" s="60"/>
      <c r="AX270" s="60"/>
      <c r="AY270" s="60"/>
      <c r="AZ270" s="60"/>
      <c r="BA270" s="60"/>
      <c r="BB270" s="60"/>
      <c r="BC270" s="60"/>
      <c r="BD270" s="60"/>
      <c r="BE270" s="60"/>
    </row>
    <row r="271" spans="1:57" x14ac:dyDescent="0.25">
      <c r="A271" s="64" t="s">
        <v>362</v>
      </c>
      <c r="B271" s="69" t="s">
        <v>52</v>
      </c>
      <c r="C271" s="79">
        <v>14</v>
      </c>
      <c r="D271" s="33" t="s">
        <v>89</v>
      </c>
      <c r="E271" s="33" t="s">
        <v>692</v>
      </c>
      <c r="F271" s="83" t="s">
        <v>48</v>
      </c>
      <c r="G271" s="164">
        <f>CENA!G262</f>
        <v>0</v>
      </c>
      <c r="H271" s="121">
        <f t="shared" ref="H271:H272" si="412">J271+M271+P271+S271+V271+Y271+AB271+AE271+AH271+AK271+AN271+AQ271+AZ271+AW271+AT271+BC271</f>
        <v>0</v>
      </c>
      <c r="I271" s="121">
        <f t="shared" ref="I271:I272" si="413">G271*H271</f>
        <v>0</v>
      </c>
      <c r="J271" s="60"/>
      <c r="K271" s="122">
        <f t="shared" ref="K271" si="414">$G271*J271</f>
        <v>0</v>
      </c>
      <c r="L271" s="124"/>
      <c r="M271" s="60"/>
      <c r="N271" s="122">
        <f t="shared" ref="N271:N272" si="415">$G271*M271</f>
        <v>0</v>
      </c>
      <c r="O271" s="124"/>
      <c r="P271" s="60"/>
      <c r="Q271" s="122">
        <f>$G271*P271</f>
        <v>0</v>
      </c>
      <c r="R271" s="124"/>
      <c r="S271" s="60"/>
      <c r="T271" s="122">
        <f>$G271*S271</f>
        <v>0</v>
      </c>
      <c r="U271" s="124"/>
      <c r="V271" s="60"/>
      <c r="W271" s="122">
        <f>$G271*V271</f>
        <v>0</v>
      </c>
      <c r="X271" s="124"/>
      <c r="Y271" s="60"/>
      <c r="Z271" s="122">
        <f>$G271*Y271</f>
        <v>0</v>
      </c>
      <c r="AA271" s="124"/>
      <c r="AB271" s="60"/>
      <c r="AC271" s="122">
        <f>$G271*AB271</f>
        <v>0</v>
      </c>
      <c r="AD271" s="124"/>
      <c r="AE271" s="60"/>
      <c r="AF271" s="122">
        <f>$G271*AE271</f>
        <v>0</v>
      </c>
      <c r="AG271" s="124"/>
      <c r="AH271" s="60"/>
      <c r="AI271" s="122">
        <f>$G271*AH271</f>
        <v>0</v>
      </c>
      <c r="AJ271" s="124"/>
      <c r="AK271" s="60"/>
      <c r="AL271" s="122">
        <f>$G271*AK271</f>
        <v>0</v>
      </c>
      <c r="AM271" s="124"/>
      <c r="AN271" s="60"/>
      <c r="AO271" s="122">
        <f>$G271*AN271</f>
        <v>0</v>
      </c>
      <c r="AP271" s="124"/>
      <c r="AQ271" s="60"/>
      <c r="AR271" s="122">
        <f>$G271*AQ271</f>
        <v>0</v>
      </c>
      <c r="AS271" s="124"/>
      <c r="AT271" s="60"/>
      <c r="AU271" s="122">
        <f>$G271*AT271</f>
        <v>0</v>
      </c>
      <c r="AV271" s="124"/>
      <c r="AW271" s="60"/>
      <c r="AX271" s="122">
        <f>$G271*AW271</f>
        <v>0</v>
      </c>
      <c r="AY271" s="124"/>
      <c r="AZ271" s="60"/>
      <c r="BA271" s="122">
        <f>$G271*AZ271</f>
        <v>0</v>
      </c>
      <c r="BB271" s="124"/>
      <c r="BC271" s="60"/>
      <c r="BD271" s="122">
        <f>$G271*BC271</f>
        <v>0</v>
      </c>
      <c r="BE271" s="124"/>
    </row>
    <row r="272" spans="1:57" ht="25.5" x14ac:dyDescent="0.25">
      <c r="A272" s="64" t="s">
        <v>363</v>
      </c>
      <c r="B272" s="69" t="s">
        <v>52</v>
      </c>
      <c r="C272" s="79">
        <v>15</v>
      </c>
      <c r="D272" s="32" t="s">
        <v>417</v>
      </c>
      <c r="E272" s="32" t="s">
        <v>693</v>
      </c>
      <c r="F272" s="83" t="s">
        <v>48</v>
      </c>
      <c r="G272" s="164">
        <f>CENA!G263</f>
        <v>0</v>
      </c>
      <c r="H272" s="121">
        <f t="shared" si="412"/>
        <v>0</v>
      </c>
      <c r="I272" s="121">
        <f t="shared" si="413"/>
        <v>0</v>
      </c>
      <c r="J272" s="60"/>
      <c r="K272" s="122">
        <f t="shared" ref="K272" si="416">$G272*J272</f>
        <v>0</v>
      </c>
      <c r="L272" s="124"/>
      <c r="M272" s="60"/>
      <c r="N272" s="122">
        <f t="shared" si="415"/>
        <v>0</v>
      </c>
      <c r="O272" s="124"/>
      <c r="P272" s="60"/>
      <c r="Q272" s="122">
        <f>$G272*P272</f>
        <v>0</v>
      </c>
      <c r="R272" s="124"/>
      <c r="S272" s="60"/>
      <c r="T272" s="122">
        <f>$G272*S272</f>
        <v>0</v>
      </c>
      <c r="U272" s="124"/>
      <c r="V272" s="60"/>
      <c r="W272" s="122">
        <f>$G272*V272</f>
        <v>0</v>
      </c>
      <c r="X272" s="124"/>
      <c r="Y272" s="60"/>
      <c r="Z272" s="122">
        <f>$G272*Y272</f>
        <v>0</v>
      </c>
      <c r="AA272" s="124"/>
      <c r="AB272" s="60"/>
      <c r="AC272" s="122">
        <f>$G272*AB272</f>
        <v>0</v>
      </c>
      <c r="AD272" s="124"/>
      <c r="AE272" s="60"/>
      <c r="AF272" s="122">
        <f>$G272*AE272</f>
        <v>0</v>
      </c>
      <c r="AG272" s="124"/>
      <c r="AH272" s="60"/>
      <c r="AI272" s="122">
        <f>$G272*AH272</f>
        <v>0</v>
      </c>
      <c r="AJ272" s="124"/>
      <c r="AK272" s="60"/>
      <c r="AL272" s="122">
        <f>$G272*AK272</f>
        <v>0</v>
      </c>
      <c r="AM272" s="124"/>
      <c r="AN272" s="60"/>
      <c r="AO272" s="122">
        <f>$G272*AN272</f>
        <v>0</v>
      </c>
      <c r="AP272" s="124"/>
      <c r="AQ272" s="60"/>
      <c r="AR272" s="122">
        <f>$G272*AQ272</f>
        <v>0</v>
      </c>
      <c r="AS272" s="124"/>
      <c r="AT272" s="60"/>
      <c r="AU272" s="122">
        <f>$G272*AT272</f>
        <v>0</v>
      </c>
      <c r="AV272" s="124"/>
      <c r="AW272" s="60"/>
      <c r="AX272" s="122">
        <f>$G272*AW272</f>
        <v>0</v>
      </c>
      <c r="AY272" s="124"/>
      <c r="AZ272" s="60"/>
      <c r="BA272" s="122">
        <f>$G272*AZ272</f>
        <v>0</v>
      </c>
      <c r="BB272" s="124"/>
      <c r="BC272" s="60"/>
      <c r="BD272" s="122">
        <f>$G272*BC272</f>
        <v>0</v>
      </c>
      <c r="BE272" s="124"/>
    </row>
    <row r="273" spans="1:57" x14ac:dyDescent="0.25">
      <c r="A273" s="64" t="s">
        <v>364</v>
      </c>
      <c r="B273" s="69" t="s">
        <v>52</v>
      </c>
      <c r="C273" s="79">
        <v>16</v>
      </c>
      <c r="D273" s="33" t="s">
        <v>90</v>
      </c>
      <c r="E273" s="33" t="s">
        <v>694</v>
      </c>
      <c r="F273" s="10" t="s">
        <v>16</v>
      </c>
      <c r="G273" s="164" t="str">
        <f>CENA!G264</f>
        <v>/</v>
      </c>
      <c r="H273" s="121" t="s">
        <v>16</v>
      </c>
      <c r="I273" s="121" t="s">
        <v>16</v>
      </c>
      <c r="J273" s="60" t="s">
        <v>16</v>
      </c>
      <c r="K273" s="122" t="s">
        <v>16</v>
      </c>
      <c r="L273" s="124"/>
      <c r="M273" s="60" t="s">
        <v>16</v>
      </c>
      <c r="N273" s="122" t="s">
        <v>16</v>
      </c>
      <c r="O273" s="124"/>
      <c r="P273" s="60" t="s">
        <v>16</v>
      </c>
      <c r="Q273" s="122" t="s">
        <v>16</v>
      </c>
      <c r="R273" s="124"/>
      <c r="S273" s="60" t="s">
        <v>16</v>
      </c>
      <c r="T273" s="122" t="s">
        <v>16</v>
      </c>
      <c r="U273" s="124"/>
      <c r="V273" s="60" t="s">
        <v>16</v>
      </c>
      <c r="W273" s="122" t="s">
        <v>16</v>
      </c>
      <c r="X273" s="124"/>
      <c r="Y273" s="60" t="s">
        <v>16</v>
      </c>
      <c r="Z273" s="122" t="s">
        <v>16</v>
      </c>
      <c r="AA273" s="124"/>
      <c r="AB273" s="60" t="s">
        <v>16</v>
      </c>
      <c r="AC273" s="122" t="s">
        <v>16</v>
      </c>
      <c r="AD273" s="124"/>
      <c r="AE273" s="60" t="s">
        <v>16</v>
      </c>
      <c r="AF273" s="122" t="s">
        <v>16</v>
      </c>
      <c r="AG273" s="124"/>
      <c r="AH273" s="60" t="s">
        <v>16</v>
      </c>
      <c r="AI273" s="122" t="s">
        <v>16</v>
      </c>
      <c r="AJ273" s="124"/>
      <c r="AK273" s="60" t="s">
        <v>16</v>
      </c>
      <c r="AL273" s="122" t="s">
        <v>16</v>
      </c>
      <c r="AM273" s="124"/>
      <c r="AN273" s="60" t="s">
        <v>16</v>
      </c>
      <c r="AO273" s="122" t="s">
        <v>16</v>
      </c>
      <c r="AP273" s="124"/>
      <c r="AQ273" s="60" t="s">
        <v>16</v>
      </c>
      <c r="AR273" s="122" t="s">
        <v>16</v>
      </c>
      <c r="AS273" s="124"/>
      <c r="AT273" s="60" t="s">
        <v>16</v>
      </c>
      <c r="AU273" s="122" t="s">
        <v>16</v>
      </c>
      <c r="AV273" s="124"/>
      <c r="AW273" s="60" t="s">
        <v>16</v>
      </c>
      <c r="AX273" s="122" t="s">
        <v>16</v>
      </c>
      <c r="AY273" s="124"/>
      <c r="AZ273" s="60" t="s">
        <v>16</v>
      </c>
      <c r="BA273" s="122" t="s">
        <v>16</v>
      </c>
      <c r="BB273" s="124"/>
      <c r="BC273" s="60" t="s">
        <v>16</v>
      </c>
      <c r="BD273" s="122" t="s">
        <v>16</v>
      </c>
      <c r="BE273" s="124"/>
    </row>
    <row r="274" spans="1:57" x14ac:dyDescent="0.25">
      <c r="A274" s="64" t="s">
        <v>867</v>
      </c>
      <c r="B274" s="70"/>
      <c r="C274" s="81" t="s">
        <v>22</v>
      </c>
      <c r="D274" s="32" t="s">
        <v>91</v>
      </c>
      <c r="E274" s="32" t="s">
        <v>695</v>
      </c>
      <c r="F274" s="83" t="s">
        <v>48</v>
      </c>
      <c r="G274" s="164">
        <f>CENA!G265</f>
        <v>0</v>
      </c>
      <c r="H274" s="121">
        <f t="shared" ref="H274:H275" si="417">J274+M274+P274+S274+V274+Y274+AB274+AE274+AH274+AK274+AN274+AQ274+AZ274+AW274+AT274+BC274</f>
        <v>0</v>
      </c>
      <c r="I274" s="121">
        <f t="shared" ref="I274:I275" si="418">G274*H274</f>
        <v>0</v>
      </c>
      <c r="J274" s="60"/>
      <c r="K274" s="122">
        <f t="shared" ref="K274" si="419">$G274*J274</f>
        <v>0</v>
      </c>
      <c r="L274" s="124"/>
      <c r="M274" s="60"/>
      <c r="N274" s="122">
        <f t="shared" ref="N274:N275" si="420">$G274*M274</f>
        <v>0</v>
      </c>
      <c r="O274" s="124"/>
      <c r="P274" s="60"/>
      <c r="Q274" s="122">
        <f>$G274*P274</f>
        <v>0</v>
      </c>
      <c r="R274" s="124"/>
      <c r="S274" s="60"/>
      <c r="T274" s="122">
        <f>$G274*S274</f>
        <v>0</v>
      </c>
      <c r="U274" s="124"/>
      <c r="V274" s="60"/>
      <c r="W274" s="122">
        <f>$G274*V274</f>
        <v>0</v>
      </c>
      <c r="X274" s="124"/>
      <c r="Y274" s="60"/>
      <c r="Z274" s="122">
        <f>$G274*Y274</f>
        <v>0</v>
      </c>
      <c r="AA274" s="124"/>
      <c r="AB274" s="60"/>
      <c r="AC274" s="122">
        <f>$G274*AB274</f>
        <v>0</v>
      </c>
      <c r="AD274" s="124"/>
      <c r="AE274" s="60"/>
      <c r="AF274" s="122">
        <f>$G274*AE274</f>
        <v>0</v>
      </c>
      <c r="AG274" s="124"/>
      <c r="AH274" s="60"/>
      <c r="AI274" s="122">
        <f>$G274*AH274</f>
        <v>0</v>
      </c>
      <c r="AJ274" s="124"/>
      <c r="AK274" s="60"/>
      <c r="AL274" s="122">
        <f>$G274*AK274</f>
        <v>0</v>
      </c>
      <c r="AM274" s="124"/>
      <c r="AN274" s="60"/>
      <c r="AO274" s="122">
        <f>$G274*AN274</f>
        <v>0</v>
      </c>
      <c r="AP274" s="124"/>
      <c r="AQ274" s="60"/>
      <c r="AR274" s="122">
        <f>$G274*AQ274</f>
        <v>0</v>
      </c>
      <c r="AS274" s="124"/>
      <c r="AT274" s="60"/>
      <c r="AU274" s="122">
        <f>$G274*AT274</f>
        <v>0</v>
      </c>
      <c r="AV274" s="124"/>
      <c r="AW274" s="60"/>
      <c r="AX274" s="122">
        <f>$G274*AW274</f>
        <v>0</v>
      </c>
      <c r="AY274" s="124"/>
      <c r="AZ274" s="60"/>
      <c r="BA274" s="122">
        <f>$G274*AZ274</f>
        <v>0</v>
      </c>
      <c r="BB274" s="124"/>
      <c r="BC274" s="60"/>
      <c r="BD274" s="122">
        <f>$G274*BC274</f>
        <v>0</v>
      </c>
      <c r="BE274" s="124"/>
    </row>
    <row r="275" spans="1:57" x14ac:dyDescent="0.25">
      <c r="A275" s="64" t="s">
        <v>868</v>
      </c>
      <c r="B275" s="70"/>
      <c r="C275" s="81" t="s">
        <v>49</v>
      </c>
      <c r="D275" s="32" t="s">
        <v>92</v>
      </c>
      <c r="E275" s="32" t="s">
        <v>696</v>
      </c>
      <c r="F275" s="83" t="s">
        <v>477</v>
      </c>
      <c r="G275" s="164">
        <f>CENA!G266</f>
        <v>0</v>
      </c>
      <c r="H275" s="121">
        <f t="shared" si="417"/>
        <v>0</v>
      </c>
      <c r="I275" s="121">
        <f t="shared" si="418"/>
        <v>0</v>
      </c>
      <c r="J275" s="60"/>
      <c r="K275" s="122">
        <f t="shared" ref="K275" si="421">$G275*J275</f>
        <v>0</v>
      </c>
      <c r="L275" s="124"/>
      <c r="M275" s="60"/>
      <c r="N275" s="122">
        <f t="shared" si="420"/>
        <v>0</v>
      </c>
      <c r="O275" s="124"/>
      <c r="P275" s="60"/>
      <c r="Q275" s="122">
        <f>$G275*P275</f>
        <v>0</v>
      </c>
      <c r="R275" s="124"/>
      <c r="S275" s="60"/>
      <c r="T275" s="122">
        <f>$G275*S275</f>
        <v>0</v>
      </c>
      <c r="U275" s="124"/>
      <c r="V275" s="60"/>
      <c r="W275" s="122">
        <f>$G275*V275</f>
        <v>0</v>
      </c>
      <c r="X275" s="124"/>
      <c r="Y275" s="60"/>
      <c r="Z275" s="122">
        <f>$G275*Y275</f>
        <v>0</v>
      </c>
      <c r="AA275" s="124"/>
      <c r="AB275" s="60"/>
      <c r="AC275" s="122">
        <f>$G275*AB275</f>
        <v>0</v>
      </c>
      <c r="AD275" s="124"/>
      <c r="AE275" s="60"/>
      <c r="AF275" s="122">
        <f>$G275*AE275</f>
        <v>0</v>
      </c>
      <c r="AG275" s="124"/>
      <c r="AH275" s="60"/>
      <c r="AI275" s="122">
        <f>$G275*AH275</f>
        <v>0</v>
      </c>
      <c r="AJ275" s="124"/>
      <c r="AK275" s="60"/>
      <c r="AL275" s="122">
        <f>$G275*AK275</f>
        <v>0</v>
      </c>
      <c r="AM275" s="124"/>
      <c r="AN275" s="60"/>
      <c r="AO275" s="122">
        <f>$G275*AN275</f>
        <v>0</v>
      </c>
      <c r="AP275" s="124"/>
      <c r="AQ275" s="60"/>
      <c r="AR275" s="122">
        <f>$G275*AQ275</f>
        <v>0</v>
      </c>
      <c r="AS275" s="124"/>
      <c r="AT275" s="60"/>
      <c r="AU275" s="122">
        <f>$G275*AT275</f>
        <v>0</v>
      </c>
      <c r="AV275" s="124"/>
      <c r="AW275" s="60"/>
      <c r="AX275" s="122">
        <f>$G275*AW275</f>
        <v>0</v>
      </c>
      <c r="AY275" s="124"/>
      <c r="AZ275" s="60"/>
      <c r="BA275" s="122">
        <f>$G275*AZ275</f>
        <v>0</v>
      </c>
      <c r="BB275" s="124"/>
      <c r="BC275" s="60"/>
      <c r="BD275" s="122">
        <f>$G275*BC275</f>
        <v>0</v>
      </c>
      <c r="BE275" s="124"/>
    </row>
    <row r="276" spans="1:57" s="16" customFormat="1" x14ac:dyDescent="0.25">
      <c r="A276" s="24"/>
      <c r="B276" s="29"/>
      <c r="C276" s="29"/>
      <c r="D276" s="40"/>
      <c r="E276" s="40"/>
      <c r="G276" s="61"/>
      <c r="H276" s="61"/>
      <c r="I276" s="61">
        <f>SUM(I14:I275)</f>
        <v>0</v>
      </c>
      <c r="J276" s="61"/>
      <c r="K276" s="61">
        <f>SUM(K14:K275)</f>
        <v>0</v>
      </c>
      <c r="L276" s="61"/>
      <c r="M276" s="61"/>
      <c r="N276" s="61">
        <f>SUM(N14:N275)</f>
        <v>0</v>
      </c>
      <c r="O276" s="61"/>
      <c r="P276" s="61"/>
      <c r="Q276" s="61">
        <f>SUM(Q14:Q275)</f>
        <v>0</v>
      </c>
      <c r="R276" s="61"/>
      <c r="S276" s="61"/>
      <c r="T276" s="61">
        <f>SUM(T14:T275)</f>
        <v>0</v>
      </c>
      <c r="U276" s="61"/>
      <c r="V276" s="61"/>
      <c r="W276" s="61">
        <f>SUM(W14:W275)</f>
        <v>0</v>
      </c>
      <c r="X276" s="61"/>
      <c r="Y276" s="61"/>
      <c r="Z276" s="61">
        <f>SUM(Z14:Z275)</f>
        <v>0</v>
      </c>
      <c r="AA276" s="61"/>
      <c r="AB276" s="61"/>
      <c r="AC276" s="61">
        <f>SUM(AC14:AC275)</f>
        <v>0</v>
      </c>
      <c r="AD276" s="61"/>
      <c r="AE276" s="61"/>
      <c r="AF276" s="61">
        <f>SUM(AF14:AF275)</f>
        <v>0</v>
      </c>
      <c r="AG276" s="61"/>
      <c r="AH276" s="61"/>
      <c r="AI276" s="61">
        <f>SUM(AI14:AI275)</f>
        <v>0</v>
      </c>
      <c r="AJ276" s="61"/>
      <c r="AK276" s="61"/>
      <c r="AL276" s="61">
        <f>SUM(AL14:AL275)</f>
        <v>0</v>
      </c>
      <c r="AM276" s="61"/>
      <c r="AN276" s="61"/>
      <c r="AO276" s="61">
        <f>SUM(AO14:AO275)</f>
        <v>0</v>
      </c>
      <c r="AP276" s="61"/>
      <c r="AQ276" s="61"/>
      <c r="AR276" s="61">
        <f>SUM(AR14:AR275)</f>
        <v>0</v>
      </c>
      <c r="AS276" s="61"/>
      <c r="AT276" s="61"/>
      <c r="AU276" s="61">
        <f>SUM(AU14:AU275)</f>
        <v>0</v>
      </c>
      <c r="AV276" s="61"/>
      <c r="AW276" s="61"/>
      <c r="AX276" s="61">
        <f>SUM(AX14:AX275)</f>
        <v>0</v>
      </c>
      <c r="AY276" s="61"/>
      <c r="AZ276" s="61"/>
      <c r="BA276" s="61">
        <f>SUM(BA14:BA275)</f>
        <v>0</v>
      </c>
      <c r="BB276" s="61"/>
      <c r="BC276" s="61"/>
      <c r="BD276" s="61">
        <f>SUM(BD14:BD275)</f>
        <v>0</v>
      </c>
      <c r="BE276" s="61"/>
    </row>
    <row r="277" spans="1:57" x14ac:dyDescent="0.25">
      <c r="G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59"/>
      <c r="AN277" s="59"/>
      <c r="AO277" s="59"/>
      <c r="AP277" s="59"/>
      <c r="AQ277" s="59"/>
      <c r="AR277" s="59"/>
      <c r="AS277" s="59"/>
      <c r="AT277" s="59"/>
      <c r="AU277" s="59"/>
      <c r="AV277" s="59"/>
      <c r="AW277" s="59"/>
      <c r="AX277" s="59"/>
      <c r="AY277" s="59"/>
      <c r="AZ277" s="59"/>
      <c r="BA277" s="59"/>
      <c r="BB277" s="59"/>
      <c r="BC277" s="59"/>
      <c r="BD277" s="59"/>
      <c r="BE277" s="59"/>
    </row>
  </sheetData>
  <sheetProtection password="D889" sheet="1" objects="1" scenarios="1"/>
  <phoneticPr fontId="1" type="noConversion"/>
  <pageMargins left="0.70866141732283472" right="0.70866141732283472" top="0.74803149606299213" bottom="0.74803149606299213" header="0.11811023622047245" footer="0.11811023622047245"/>
  <pageSetup paperSize="9" scale="74" fitToHeight="0" orientation="portrait" blackAndWhite="1" r:id="rId1"/>
  <headerFooter>
    <oddHeader>&amp;L&amp;"Roboto,Regular"&amp;8RHP - REGIONALNI PROGRAM TRAJNOG STAMBENOG ZBRINJAVNJA IZBEGLICA SPECIFIKACIJA GRAĐEVINSKOG MATERIJALAREGIONAL HOUSING PROGRAMME SPECIFICATION OF BUILDING MATERIALS</oddHeader>
    <oddFooter>&amp;R&amp;10&amp;P</oddFooter>
  </headerFooter>
  <rowBreaks count="3" manualBreakCount="3">
    <brk id="58" max="56" man="1"/>
    <brk id="199" max="56" man="1"/>
    <brk id="240" max="56" man="1"/>
  </rowBreaks>
  <ignoredErrors>
    <ignoredError sqref="A73:A79 A12:A13 A83:A90 A165:A230 A159:A163 A92:A150 A17:A20 A22:A23 A25:A31 A37:A42 A47:A64" numberStoredAsText="1"/>
    <ignoredError sqref="I27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66"/>
  <sheetViews>
    <sheetView tabSelected="1" view="pageBreakPreview" topLeftCell="A213" zoomScaleSheetLayoutView="100" workbookViewId="0">
      <selection activeCell="G223" sqref="G223"/>
    </sheetView>
  </sheetViews>
  <sheetFormatPr defaultRowHeight="15" x14ac:dyDescent="0.25"/>
  <cols>
    <col min="1" max="1" width="6.125" bestFit="1" customWidth="1"/>
    <col min="2" max="2" width="2.125" bestFit="1" customWidth="1"/>
    <col min="3" max="3" width="4.625" bestFit="1" customWidth="1"/>
    <col min="4" max="4" width="42.125" customWidth="1"/>
    <col min="5" max="5" width="42.125" hidden="1" customWidth="1"/>
    <col min="6" max="6" width="8.125" bestFit="1" customWidth="1"/>
    <col min="7" max="7" width="38.375" customWidth="1"/>
    <col min="8" max="8" width="36.375" customWidth="1"/>
    <col min="9" max="9" width="37.75" customWidth="1"/>
  </cols>
  <sheetData>
    <row r="1" spans="1:9" x14ac:dyDescent="0.25">
      <c r="A1" s="143"/>
      <c r="B1" s="143"/>
      <c r="C1" s="143"/>
      <c r="D1" s="143"/>
      <c r="E1" s="143"/>
      <c r="F1" s="143"/>
      <c r="G1" s="143"/>
      <c r="H1" s="143"/>
      <c r="I1" s="143"/>
    </row>
    <row r="2" spans="1:9" ht="38.25" x14ac:dyDescent="0.25">
      <c r="A2" s="26" t="s">
        <v>602</v>
      </c>
      <c r="B2" s="26"/>
      <c r="C2" s="26"/>
      <c r="D2" s="31" t="s">
        <v>3</v>
      </c>
      <c r="E2" s="31" t="s">
        <v>601</v>
      </c>
      <c r="F2" s="7" t="s">
        <v>603</v>
      </c>
      <c r="G2" s="8" t="s">
        <v>869</v>
      </c>
      <c r="H2" s="8" t="s">
        <v>871</v>
      </c>
      <c r="I2" s="8" t="s">
        <v>870</v>
      </c>
    </row>
    <row r="3" spans="1:9" x14ac:dyDescent="0.25">
      <c r="A3" s="23"/>
      <c r="B3" s="27"/>
      <c r="C3" s="27"/>
      <c r="D3" s="20"/>
      <c r="E3" s="20"/>
      <c r="F3" s="19"/>
      <c r="G3" s="135"/>
      <c r="H3" s="135"/>
      <c r="I3" s="135"/>
    </row>
    <row r="4" spans="1:9" x14ac:dyDescent="0.25">
      <c r="A4" s="146">
        <v>1</v>
      </c>
      <c r="B4" s="147" t="s">
        <v>22</v>
      </c>
      <c r="C4" s="147"/>
      <c r="D4" s="148" t="s">
        <v>25</v>
      </c>
      <c r="E4" s="148" t="s">
        <v>592</v>
      </c>
      <c r="F4" s="149"/>
      <c r="G4" s="60"/>
      <c r="H4" s="60"/>
      <c r="I4" s="60"/>
    </row>
    <row r="5" spans="1:9" x14ac:dyDescent="0.25">
      <c r="A5" s="64" t="s">
        <v>464</v>
      </c>
      <c r="B5" s="69" t="s">
        <v>42</v>
      </c>
      <c r="C5" s="65">
        <v>1</v>
      </c>
      <c r="D5" s="33" t="s">
        <v>703</v>
      </c>
      <c r="E5" s="33" t="s">
        <v>478</v>
      </c>
      <c r="F5" s="10" t="s">
        <v>4</v>
      </c>
      <c r="G5" s="159"/>
      <c r="H5" s="159"/>
      <c r="I5" s="159"/>
    </row>
    <row r="6" spans="1:9" x14ac:dyDescent="0.25">
      <c r="A6" s="64" t="s">
        <v>462</v>
      </c>
      <c r="B6" s="69" t="s">
        <v>42</v>
      </c>
      <c r="C6" s="65">
        <v>2</v>
      </c>
      <c r="D6" s="33" t="s">
        <v>704</v>
      </c>
      <c r="E6" s="33" t="s">
        <v>479</v>
      </c>
      <c r="F6" s="10" t="s">
        <v>4</v>
      </c>
      <c r="G6" s="159"/>
      <c r="H6" s="159"/>
      <c r="I6" s="159"/>
    </row>
    <row r="7" spans="1:9" x14ac:dyDescent="0.25">
      <c r="A7" s="64" t="s">
        <v>463</v>
      </c>
      <c r="B7" s="69" t="s">
        <v>42</v>
      </c>
      <c r="C7" s="65">
        <v>3</v>
      </c>
      <c r="D7" s="33" t="s">
        <v>15</v>
      </c>
      <c r="E7" s="33" t="s">
        <v>480</v>
      </c>
      <c r="F7" s="10" t="s">
        <v>16</v>
      </c>
      <c r="G7" s="13" t="str">
        <f>KORISNICI!G16</f>
        <v>/</v>
      </c>
      <c r="H7" s="13" t="str">
        <f>KORISNICI!H16</f>
        <v>/</v>
      </c>
      <c r="I7" s="13" t="str">
        <f>KORISNICI!I16</f>
        <v>/</v>
      </c>
    </row>
    <row r="8" spans="1:9" x14ac:dyDescent="0.25">
      <c r="A8" s="64" t="s">
        <v>164</v>
      </c>
      <c r="B8" s="70"/>
      <c r="C8" s="66" t="s">
        <v>22</v>
      </c>
      <c r="D8" s="32" t="s">
        <v>36</v>
      </c>
      <c r="E8" s="32" t="s">
        <v>481</v>
      </c>
      <c r="F8" s="10" t="s">
        <v>4</v>
      </c>
      <c r="G8" s="159"/>
      <c r="H8" s="159"/>
      <c r="I8" s="159"/>
    </row>
    <row r="9" spans="1:9" x14ac:dyDescent="0.25">
      <c r="A9" s="64" t="s">
        <v>165</v>
      </c>
      <c r="B9" s="70"/>
      <c r="C9" s="66" t="s">
        <v>49</v>
      </c>
      <c r="D9" s="32" t="s">
        <v>37</v>
      </c>
      <c r="E9" s="32" t="s">
        <v>482</v>
      </c>
      <c r="F9" s="10" t="s">
        <v>4</v>
      </c>
      <c r="G9" s="159"/>
      <c r="H9" s="159"/>
      <c r="I9" s="159"/>
    </row>
    <row r="10" spans="1:9" x14ac:dyDescent="0.25">
      <c r="A10" s="64" t="s">
        <v>166</v>
      </c>
      <c r="B10" s="70"/>
      <c r="C10" s="66" t="s">
        <v>50</v>
      </c>
      <c r="D10" s="32" t="s">
        <v>38</v>
      </c>
      <c r="E10" s="32" t="s">
        <v>483</v>
      </c>
      <c r="F10" s="10" t="s">
        <v>4</v>
      </c>
      <c r="G10" s="159"/>
      <c r="H10" s="159"/>
      <c r="I10" s="159"/>
    </row>
    <row r="11" spans="1:9" x14ac:dyDescent="0.25">
      <c r="A11" s="64" t="s">
        <v>167</v>
      </c>
      <c r="B11" s="70"/>
      <c r="C11" s="66" t="s">
        <v>23</v>
      </c>
      <c r="D11" s="32" t="s">
        <v>94</v>
      </c>
      <c r="E11" s="32" t="s">
        <v>484</v>
      </c>
      <c r="F11" s="10" t="s">
        <v>4</v>
      </c>
      <c r="G11" s="159"/>
      <c r="H11" s="159"/>
      <c r="I11" s="159"/>
    </row>
    <row r="12" spans="1:9" x14ac:dyDescent="0.25">
      <c r="A12" s="64" t="s">
        <v>465</v>
      </c>
      <c r="B12" s="69" t="s">
        <v>42</v>
      </c>
      <c r="C12" s="65">
        <v>4</v>
      </c>
      <c r="D12" s="33" t="s">
        <v>9</v>
      </c>
      <c r="E12" s="33" t="s">
        <v>485</v>
      </c>
      <c r="F12" s="11" t="s">
        <v>16</v>
      </c>
      <c r="G12" s="13" t="str">
        <f>KORISNICI!G21</f>
        <v>/</v>
      </c>
      <c r="H12" s="13" t="str">
        <f>KORISNICI!H21</f>
        <v>/</v>
      </c>
      <c r="I12" s="13" t="str">
        <f>KORISNICI!I21</f>
        <v>/</v>
      </c>
    </row>
    <row r="13" spans="1:9" x14ac:dyDescent="0.25">
      <c r="A13" s="64" t="s">
        <v>168</v>
      </c>
      <c r="B13" s="70"/>
      <c r="C13" s="66" t="s">
        <v>49</v>
      </c>
      <c r="D13" s="32" t="s">
        <v>124</v>
      </c>
      <c r="E13" s="32" t="s">
        <v>486</v>
      </c>
      <c r="F13" s="10" t="s">
        <v>4</v>
      </c>
      <c r="G13" s="159"/>
      <c r="H13" s="159"/>
      <c r="I13" s="159"/>
    </row>
    <row r="14" spans="1:9" x14ac:dyDescent="0.25">
      <c r="A14" s="64" t="s">
        <v>169</v>
      </c>
      <c r="B14" s="70"/>
      <c r="C14" s="66" t="s">
        <v>50</v>
      </c>
      <c r="D14" s="32" t="s">
        <v>35</v>
      </c>
      <c r="E14" s="32" t="s">
        <v>487</v>
      </c>
      <c r="F14" s="10" t="s">
        <v>4</v>
      </c>
      <c r="G14" s="159"/>
      <c r="H14" s="159"/>
      <c r="I14" s="159"/>
    </row>
    <row r="15" spans="1:9" ht="25.5" x14ac:dyDescent="0.25">
      <c r="A15" s="64" t="s">
        <v>466</v>
      </c>
      <c r="B15" s="69" t="s">
        <v>42</v>
      </c>
      <c r="C15" s="65">
        <v>5</v>
      </c>
      <c r="D15" s="33" t="s">
        <v>705</v>
      </c>
      <c r="E15" s="33" t="s">
        <v>488</v>
      </c>
      <c r="F15" s="11" t="s">
        <v>16</v>
      </c>
      <c r="G15" s="13" t="str">
        <f>KORISNICI!G24</f>
        <v>/</v>
      </c>
      <c r="H15" s="13" t="str">
        <f>KORISNICI!H24</f>
        <v>/</v>
      </c>
      <c r="I15" s="13" t="str">
        <f>KORISNICI!I24</f>
        <v>/</v>
      </c>
    </row>
    <row r="16" spans="1:9" x14ac:dyDescent="0.25">
      <c r="A16" s="64" t="s">
        <v>170</v>
      </c>
      <c r="B16" s="70"/>
      <c r="C16" s="66" t="s">
        <v>22</v>
      </c>
      <c r="D16" s="32" t="s">
        <v>96</v>
      </c>
      <c r="E16" s="32" t="s">
        <v>96</v>
      </c>
      <c r="F16" s="11" t="s">
        <v>4</v>
      </c>
      <c r="G16" s="159"/>
      <c r="H16" s="159"/>
      <c r="I16" s="159"/>
    </row>
    <row r="17" spans="1:9" x14ac:dyDescent="0.25">
      <c r="A17" s="64" t="s">
        <v>171</v>
      </c>
      <c r="B17" s="70"/>
      <c r="C17" s="66" t="s">
        <v>49</v>
      </c>
      <c r="D17" s="32" t="s">
        <v>95</v>
      </c>
      <c r="E17" s="32" t="s">
        <v>95</v>
      </c>
      <c r="F17" s="10" t="s">
        <v>4</v>
      </c>
      <c r="G17" s="159"/>
      <c r="H17" s="159"/>
      <c r="I17" s="159"/>
    </row>
    <row r="18" spans="1:9" x14ac:dyDescent="0.25">
      <c r="A18" s="64" t="s">
        <v>172</v>
      </c>
      <c r="B18" s="70"/>
      <c r="C18" s="66" t="s">
        <v>50</v>
      </c>
      <c r="D18" s="6" t="s">
        <v>97</v>
      </c>
      <c r="E18" s="6" t="s">
        <v>97</v>
      </c>
      <c r="F18" s="10" t="s">
        <v>4</v>
      </c>
      <c r="G18" s="159"/>
      <c r="H18" s="159"/>
      <c r="I18" s="159"/>
    </row>
    <row r="19" spans="1:9" x14ac:dyDescent="0.25">
      <c r="A19" s="64" t="s">
        <v>173</v>
      </c>
      <c r="B19" s="70"/>
      <c r="C19" s="66" t="s">
        <v>23</v>
      </c>
      <c r="D19" s="6" t="s">
        <v>98</v>
      </c>
      <c r="E19" s="6" t="s">
        <v>98</v>
      </c>
      <c r="F19" s="10" t="s">
        <v>4</v>
      </c>
      <c r="G19" s="159"/>
      <c r="H19" s="159"/>
      <c r="I19" s="159"/>
    </row>
    <row r="20" spans="1:9" x14ac:dyDescent="0.25">
      <c r="A20" s="64" t="s">
        <v>174</v>
      </c>
      <c r="B20" s="70"/>
      <c r="C20" s="66" t="s">
        <v>52</v>
      </c>
      <c r="D20" s="6" t="s">
        <v>99</v>
      </c>
      <c r="E20" s="6" t="s">
        <v>99</v>
      </c>
      <c r="F20" s="10" t="s">
        <v>4</v>
      </c>
      <c r="G20" s="159"/>
      <c r="H20" s="159"/>
      <c r="I20" s="159"/>
    </row>
    <row r="21" spans="1:9" x14ac:dyDescent="0.25">
      <c r="A21" s="67"/>
      <c r="B21" s="68"/>
      <c r="C21" s="68"/>
      <c r="D21" s="51"/>
      <c r="E21" s="51"/>
      <c r="F21" s="28"/>
      <c r="G21" s="62"/>
      <c r="H21" s="62"/>
      <c r="I21" s="62"/>
    </row>
    <row r="22" spans="1:9" ht="25.5" x14ac:dyDescent="0.25">
      <c r="A22" s="146">
        <v>2</v>
      </c>
      <c r="B22" s="147" t="s">
        <v>43</v>
      </c>
      <c r="C22" s="147"/>
      <c r="D22" s="148" t="s">
        <v>418</v>
      </c>
      <c r="E22" s="148" t="s">
        <v>593</v>
      </c>
      <c r="F22" s="149"/>
      <c r="G22" s="60"/>
      <c r="H22" s="60"/>
      <c r="I22" s="60"/>
    </row>
    <row r="23" spans="1:9" x14ac:dyDescent="0.25">
      <c r="A23" s="64" t="s">
        <v>467</v>
      </c>
      <c r="B23" s="69" t="s">
        <v>43</v>
      </c>
      <c r="C23" s="69">
        <v>1</v>
      </c>
      <c r="D23" s="36" t="s">
        <v>706</v>
      </c>
      <c r="E23" s="36" t="s">
        <v>707</v>
      </c>
      <c r="F23" s="10" t="s">
        <v>477</v>
      </c>
      <c r="G23" s="159"/>
      <c r="H23" s="159"/>
      <c r="I23" s="159"/>
    </row>
    <row r="24" spans="1:9" x14ac:dyDescent="0.25">
      <c r="A24" s="64" t="s">
        <v>468</v>
      </c>
      <c r="B24" s="69" t="s">
        <v>43</v>
      </c>
      <c r="C24" s="69">
        <v>2</v>
      </c>
      <c r="D24" s="33" t="s">
        <v>708</v>
      </c>
      <c r="E24" s="33" t="s">
        <v>709</v>
      </c>
      <c r="F24" s="10" t="s">
        <v>477</v>
      </c>
      <c r="G24" s="159"/>
      <c r="H24" s="159"/>
      <c r="I24" s="159"/>
    </row>
    <row r="25" spans="1:9" x14ac:dyDescent="0.25">
      <c r="A25" s="64" t="s">
        <v>469</v>
      </c>
      <c r="B25" s="69" t="s">
        <v>43</v>
      </c>
      <c r="C25" s="69">
        <v>3</v>
      </c>
      <c r="D25" s="33" t="s">
        <v>710</v>
      </c>
      <c r="E25" s="33" t="s">
        <v>711</v>
      </c>
      <c r="F25" s="10" t="s">
        <v>477</v>
      </c>
      <c r="G25" s="159"/>
      <c r="H25" s="159"/>
      <c r="I25" s="159"/>
    </row>
    <row r="26" spans="1:9" ht="25.5" x14ac:dyDescent="0.25">
      <c r="A26" s="64" t="s">
        <v>470</v>
      </c>
      <c r="B26" s="69" t="s">
        <v>43</v>
      </c>
      <c r="C26" s="69">
        <v>4</v>
      </c>
      <c r="D26" s="33" t="s">
        <v>712</v>
      </c>
      <c r="E26" s="33" t="s">
        <v>713</v>
      </c>
      <c r="F26" s="10" t="s">
        <v>477</v>
      </c>
      <c r="G26" s="159"/>
      <c r="H26" s="159"/>
      <c r="I26" s="159"/>
    </row>
    <row r="27" spans="1:9" ht="51" x14ac:dyDescent="0.25">
      <c r="A27" s="64" t="s">
        <v>471</v>
      </c>
      <c r="B27" s="69" t="s">
        <v>43</v>
      </c>
      <c r="C27" s="69">
        <v>5</v>
      </c>
      <c r="D27" s="37" t="s">
        <v>714</v>
      </c>
      <c r="E27" s="37" t="s">
        <v>715</v>
      </c>
      <c r="F27" s="12" t="s">
        <v>16</v>
      </c>
      <c r="G27" s="13" t="str">
        <f>KORISNICI!G36</f>
        <v>/</v>
      </c>
      <c r="H27" s="13" t="str">
        <f>KORISNICI!H36</f>
        <v>/</v>
      </c>
      <c r="I27" s="13" t="str">
        <f>KORISNICI!I36</f>
        <v>/</v>
      </c>
    </row>
    <row r="28" spans="1:9" x14ac:dyDescent="0.25">
      <c r="A28" s="64" t="s">
        <v>175</v>
      </c>
      <c r="B28" s="73"/>
      <c r="C28" s="70" t="s">
        <v>22</v>
      </c>
      <c r="D28" s="6" t="s">
        <v>26</v>
      </c>
      <c r="E28" s="6" t="s">
        <v>26</v>
      </c>
      <c r="F28" s="12" t="s">
        <v>6</v>
      </c>
      <c r="G28" s="159"/>
      <c r="H28" s="159"/>
      <c r="I28" s="159"/>
    </row>
    <row r="29" spans="1:9" x14ac:dyDescent="0.25">
      <c r="A29" s="64" t="s">
        <v>176</v>
      </c>
      <c r="B29" s="73"/>
      <c r="C29" s="70" t="s">
        <v>49</v>
      </c>
      <c r="D29" s="6" t="s">
        <v>27</v>
      </c>
      <c r="E29" s="6" t="s">
        <v>27</v>
      </c>
      <c r="F29" s="12" t="s">
        <v>6</v>
      </c>
      <c r="G29" s="159"/>
      <c r="H29" s="159"/>
      <c r="I29" s="159"/>
    </row>
    <row r="30" spans="1:9" x14ac:dyDescent="0.25">
      <c r="A30" s="64" t="s">
        <v>177</v>
      </c>
      <c r="B30" s="73"/>
      <c r="C30" s="70" t="s">
        <v>50</v>
      </c>
      <c r="D30" s="6" t="s">
        <v>28</v>
      </c>
      <c r="E30" s="6" t="s">
        <v>28</v>
      </c>
      <c r="F30" s="12" t="s">
        <v>6</v>
      </c>
      <c r="G30" s="159"/>
      <c r="H30" s="159"/>
      <c r="I30" s="159"/>
    </row>
    <row r="31" spans="1:9" x14ac:dyDescent="0.25">
      <c r="A31" s="64" t="s">
        <v>178</v>
      </c>
      <c r="B31" s="73"/>
      <c r="C31" s="70" t="s">
        <v>23</v>
      </c>
      <c r="D31" s="6" t="s">
        <v>29</v>
      </c>
      <c r="E31" s="6" t="s">
        <v>29</v>
      </c>
      <c r="F31" s="12" t="s">
        <v>6</v>
      </c>
      <c r="G31" s="159"/>
      <c r="H31" s="159"/>
      <c r="I31" s="159"/>
    </row>
    <row r="32" spans="1:9" x14ac:dyDescent="0.25">
      <c r="A32" s="64" t="s">
        <v>179</v>
      </c>
      <c r="B32" s="73"/>
      <c r="C32" s="70" t="s">
        <v>52</v>
      </c>
      <c r="D32" s="6" t="s">
        <v>30</v>
      </c>
      <c r="E32" s="6" t="s">
        <v>30</v>
      </c>
      <c r="F32" s="12" t="s">
        <v>6</v>
      </c>
      <c r="G32" s="159"/>
      <c r="H32" s="159"/>
      <c r="I32" s="159"/>
    </row>
    <row r="33" spans="1:9" x14ac:dyDescent="0.25">
      <c r="A33" s="64" t="s">
        <v>180</v>
      </c>
      <c r="B33" s="73"/>
      <c r="C33" s="70" t="s">
        <v>24</v>
      </c>
      <c r="D33" s="6" t="s">
        <v>31</v>
      </c>
      <c r="E33" s="6" t="s">
        <v>31</v>
      </c>
      <c r="F33" s="12" t="s">
        <v>6</v>
      </c>
      <c r="G33" s="159"/>
      <c r="H33" s="159"/>
      <c r="I33" s="159"/>
    </row>
    <row r="34" spans="1:9" x14ac:dyDescent="0.25">
      <c r="A34" s="64" t="s">
        <v>472</v>
      </c>
      <c r="B34" s="69" t="s">
        <v>43</v>
      </c>
      <c r="C34" s="69">
        <v>6</v>
      </c>
      <c r="D34" s="36" t="s">
        <v>716</v>
      </c>
      <c r="E34" s="36" t="s">
        <v>717</v>
      </c>
      <c r="F34" s="12" t="s">
        <v>477</v>
      </c>
      <c r="G34" s="159"/>
      <c r="H34" s="159"/>
      <c r="I34" s="159"/>
    </row>
    <row r="35" spans="1:9" ht="25.5" x14ac:dyDescent="0.25">
      <c r="A35" s="64" t="s">
        <v>473</v>
      </c>
      <c r="B35" s="69" t="s">
        <v>43</v>
      </c>
      <c r="C35" s="69">
        <v>7</v>
      </c>
      <c r="D35" s="33" t="s">
        <v>718</v>
      </c>
      <c r="E35" s="33" t="s">
        <v>719</v>
      </c>
      <c r="F35" s="12" t="s">
        <v>4</v>
      </c>
      <c r="G35" s="159"/>
      <c r="H35" s="159"/>
      <c r="I35" s="159"/>
    </row>
    <row r="36" spans="1:9" ht="25.5" x14ac:dyDescent="0.25">
      <c r="A36" s="64" t="s">
        <v>474</v>
      </c>
      <c r="B36" s="69" t="s">
        <v>43</v>
      </c>
      <c r="C36" s="69">
        <v>8</v>
      </c>
      <c r="D36" s="33" t="s">
        <v>720</v>
      </c>
      <c r="E36" s="33" t="s">
        <v>721</v>
      </c>
      <c r="F36" s="12" t="s">
        <v>4</v>
      </c>
      <c r="G36" s="159"/>
      <c r="H36" s="159"/>
      <c r="I36" s="159"/>
    </row>
    <row r="37" spans="1:9" ht="25.5" x14ac:dyDescent="0.25">
      <c r="A37" s="64" t="s">
        <v>475</v>
      </c>
      <c r="B37" s="69" t="s">
        <v>43</v>
      </c>
      <c r="C37" s="69">
        <v>9</v>
      </c>
      <c r="D37" s="15" t="s">
        <v>722</v>
      </c>
      <c r="E37" s="15" t="s">
        <v>723</v>
      </c>
      <c r="F37" s="10" t="s">
        <v>4</v>
      </c>
      <c r="G37" s="159"/>
      <c r="H37" s="159"/>
      <c r="I37" s="159"/>
    </row>
    <row r="38" spans="1:9" ht="25.5" x14ac:dyDescent="0.25">
      <c r="A38" s="64" t="s">
        <v>181</v>
      </c>
      <c r="B38" s="69" t="s">
        <v>43</v>
      </c>
      <c r="C38" s="69">
        <v>10</v>
      </c>
      <c r="D38" s="15" t="s">
        <v>724</v>
      </c>
      <c r="E38" s="15" t="s">
        <v>522</v>
      </c>
      <c r="F38" s="10" t="s">
        <v>4</v>
      </c>
      <c r="G38" s="159"/>
      <c r="H38" s="159"/>
      <c r="I38" s="159"/>
    </row>
    <row r="39" spans="1:9" x14ac:dyDescent="0.25">
      <c r="A39" s="67"/>
      <c r="B39" s="71"/>
      <c r="C39" s="71"/>
      <c r="D39" s="51"/>
      <c r="E39" s="51"/>
      <c r="F39" s="53"/>
      <c r="G39" s="62"/>
      <c r="H39" s="62"/>
      <c r="I39" s="62"/>
    </row>
    <row r="40" spans="1:9" ht="25.5" x14ac:dyDescent="0.25">
      <c r="A40" s="146" t="s">
        <v>182</v>
      </c>
      <c r="B40" s="147" t="s">
        <v>40</v>
      </c>
      <c r="C40" s="147"/>
      <c r="D40" s="148" t="s">
        <v>419</v>
      </c>
      <c r="E40" s="148" t="s">
        <v>512</v>
      </c>
      <c r="F40" s="149"/>
      <c r="G40" s="60"/>
      <c r="H40" s="60"/>
      <c r="I40" s="60"/>
    </row>
    <row r="41" spans="1:9" ht="25.5" x14ac:dyDescent="0.25">
      <c r="A41" s="64" t="s">
        <v>183</v>
      </c>
      <c r="B41" s="69" t="s">
        <v>40</v>
      </c>
      <c r="C41" s="69">
        <v>1</v>
      </c>
      <c r="D41" s="15" t="s">
        <v>725</v>
      </c>
      <c r="E41" s="15" t="s">
        <v>489</v>
      </c>
      <c r="F41" s="10" t="s">
        <v>477</v>
      </c>
      <c r="G41" s="159"/>
      <c r="H41" s="159"/>
      <c r="I41" s="159"/>
    </row>
    <row r="42" spans="1:9" x14ac:dyDescent="0.25">
      <c r="A42" s="64" t="s">
        <v>184</v>
      </c>
      <c r="B42" s="69" t="s">
        <v>40</v>
      </c>
      <c r="C42" s="69">
        <v>3</v>
      </c>
      <c r="D42" s="15" t="s">
        <v>726</v>
      </c>
      <c r="E42" s="15" t="s">
        <v>490</v>
      </c>
      <c r="F42" s="10" t="s">
        <v>477</v>
      </c>
      <c r="G42" s="159"/>
      <c r="H42" s="159"/>
      <c r="I42" s="159"/>
    </row>
    <row r="43" spans="1:9" x14ac:dyDescent="0.25">
      <c r="A43" s="64" t="s">
        <v>185</v>
      </c>
      <c r="B43" s="69" t="s">
        <v>40</v>
      </c>
      <c r="C43" s="69">
        <v>2</v>
      </c>
      <c r="D43" s="36" t="s">
        <v>727</v>
      </c>
      <c r="E43" s="36" t="s">
        <v>491</v>
      </c>
      <c r="F43" s="10" t="s">
        <v>477</v>
      </c>
      <c r="G43" s="159"/>
      <c r="H43" s="159"/>
      <c r="I43" s="159"/>
    </row>
    <row r="44" spans="1:9" ht="25.5" x14ac:dyDescent="0.25">
      <c r="A44" s="64" t="s">
        <v>186</v>
      </c>
      <c r="B44" s="69" t="s">
        <v>40</v>
      </c>
      <c r="C44" s="69">
        <v>4</v>
      </c>
      <c r="D44" s="37" t="s">
        <v>728</v>
      </c>
      <c r="E44" s="37" t="s">
        <v>729</v>
      </c>
      <c r="F44" s="10" t="s">
        <v>7</v>
      </c>
      <c r="G44" s="159"/>
      <c r="H44" s="159"/>
      <c r="I44" s="159"/>
    </row>
    <row r="45" spans="1:9" ht="25.5" x14ac:dyDescent="0.25">
      <c r="A45" s="64" t="s">
        <v>187</v>
      </c>
      <c r="B45" s="69" t="s">
        <v>40</v>
      </c>
      <c r="C45" s="69">
        <v>5</v>
      </c>
      <c r="D45" s="37" t="s">
        <v>730</v>
      </c>
      <c r="E45" s="37" t="s">
        <v>731</v>
      </c>
      <c r="F45" s="10" t="s">
        <v>16</v>
      </c>
      <c r="G45" s="13" t="str">
        <f>KORISNICI!G54</f>
        <v>/</v>
      </c>
      <c r="H45" s="13" t="str">
        <f>KORISNICI!H54</f>
        <v>/</v>
      </c>
      <c r="I45" s="13" t="str">
        <f>KORISNICI!I54</f>
        <v>/</v>
      </c>
    </row>
    <row r="46" spans="1:9" x14ac:dyDescent="0.25">
      <c r="A46" s="64" t="s">
        <v>188</v>
      </c>
      <c r="B46" s="70"/>
      <c r="C46" s="70" t="s">
        <v>22</v>
      </c>
      <c r="D46" s="6" t="s">
        <v>19</v>
      </c>
      <c r="E46" s="6" t="s">
        <v>494</v>
      </c>
      <c r="F46" s="10" t="s">
        <v>7</v>
      </c>
      <c r="G46" s="159"/>
      <c r="H46" s="159"/>
      <c r="I46" s="159"/>
    </row>
    <row r="47" spans="1:9" x14ac:dyDescent="0.25">
      <c r="A47" s="64" t="s">
        <v>189</v>
      </c>
      <c r="B47" s="70"/>
      <c r="C47" s="70" t="s">
        <v>49</v>
      </c>
      <c r="D47" s="6" t="s">
        <v>20</v>
      </c>
      <c r="E47" s="6" t="s">
        <v>495</v>
      </c>
      <c r="F47" s="10" t="s">
        <v>7</v>
      </c>
      <c r="G47" s="159"/>
      <c r="H47" s="159"/>
      <c r="I47" s="159"/>
    </row>
    <row r="48" spans="1:9" x14ac:dyDescent="0.25">
      <c r="A48" s="64" t="s">
        <v>190</v>
      </c>
      <c r="B48" s="70"/>
      <c r="C48" s="70" t="s">
        <v>50</v>
      </c>
      <c r="D48" s="6" t="s">
        <v>21</v>
      </c>
      <c r="E48" s="6" t="s">
        <v>496</v>
      </c>
      <c r="F48" s="10" t="s">
        <v>7</v>
      </c>
      <c r="G48" s="159"/>
      <c r="H48" s="159"/>
      <c r="I48" s="159"/>
    </row>
    <row r="49" spans="1:9" ht="25.5" x14ac:dyDescent="0.25">
      <c r="A49" s="64" t="s">
        <v>191</v>
      </c>
      <c r="B49" s="72" t="s">
        <v>40</v>
      </c>
      <c r="C49" s="72">
        <v>6</v>
      </c>
      <c r="D49" s="15" t="s">
        <v>732</v>
      </c>
      <c r="E49" s="15" t="s">
        <v>733</v>
      </c>
      <c r="F49" s="14" t="s">
        <v>7</v>
      </c>
      <c r="G49" s="159"/>
      <c r="H49" s="159"/>
      <c r="I49" s="159"/>
    </row>
    <row r="50" spans="1:9" ht="25.5" x14ac:dyDescent="0.25">
      <c r="A50" s="64" t="s">
        <v>192</v>
      </c>
      <c r="B50" s="72" t="s">
        <v>40</v>
      </c>
      <c r="C50" s="69">
        <v>7</v>
      </c>
      <c r="D50" s="37" t="s">
        <v>734</v>
      </c>
      <c r="E50" s="37" t="s">
        <v>735</v>
      </c>
      <c r="F50" s="10" t="s">
        <v>16</v>
      </c>
      <c r="G50" s="13" t="str">
        <f>KORISNICI!G59</f>
        <v>/</v>
      </c>
      <c r="H50" s="13" t="str">
        <f>KORISNICI!H59</f>
        <v>/</v>
      </c>
      <c r="I50" s="13" t="str">
        <f>KORISNICI!I59</f>
        <v>/</v>
      </c>
    </row>
    <row r="51" spans="1:9" x14ac:dyDescent="0.25">
      <c r="A51" s="64" t="s">
        <v>193</v>
      </c>
      <c r="B51" s="73"/>
      <c r="C51" s="73" t="s">
        <v>22</v>
      </c>
      <c r="D51" s="38" t="s">
        <v>430</v>
      </c>
      <c r="E51" s="38" t="s">
        <v>499</v>
      </c>
      <c r="F51" s="10" t="s">
        <v>5</v>
      </c>
      <c r="G51" s="159"/>
      <c r="H51" s="159"/>
      <c r="I51" s="159"/>
    </row>
    <row r="52" spans="1:9" x14ac:dyDescent="0.25">
      <c r="A52" s="64" t="s">
        <v>194</v>
      </c>
      <c r="B52" s="73"/>
      <c r="C52" s="73" t="s">
        <v>49</v>
      </c>
      <c r="D52" s="38" t="s">
        <v>427</v>
      </c>
      <c r="E52" s="38" t="s">
        <v>500</v>
      </c>
      <c r="F52" s="10" t="s">
        <v>5</v>
      </c>
      <c r="G52" s="159"/>
      <c r="H52" s="159"/>
      <c r="I52" s="159"/>
    </row>
    <row r="53" spans="1:9" x14ac:dyDescent="0.25">
      <c r="A53" s="64" t="s">
        <v>195</v>
      </c>
      <c r="B53" s="73"/>
      <c r="C53" s="73" t="s">
        <v>50</v>
      </c>
      <c r="D53" s="38" t="s">
        <v>428</v>
      </c>
      <c r="E53" s="38" t="s">
        <v>501</v>
      </c>
      <c r="F53" s="10" t="s">
        <v>5</v>
      </c>
      <c r="G53" s="159"/>
      <c r="H53" s="159"/>
      <c r="I53" s="159"/>
    </row>
    <row r="54" spans="1:9" x14ac:dyDescent="0.25">
      <c r="A54" s="64" t="s">
        <v>196</v>
      </c>
      <c r="B54" s="125"/>
      <c r="C54" s="74" t="s">
        <v>33</v>
      </c>
      <c r="D54" s="34" t="s">
        <v>429</v>
      </c>
      <c r="E54" s="34" t="s">
        <v>502</v>
      </c>
      <c r="F54" s="14" t="s">
        <v>5</v>
      </c>
      <c r="G54" s="159"/>
      <c r="H54" s="159"/>
      <c r="I54" s="159"/>
    </row>
    <row r="55" spans="1:9" ht="25.5" x14ac:dyDescent="0.25">
      <c r="A55" s="64" t="s">
        <v>197</v>
      </c>
      <c r="B55" s="72" t="s">
        <v>40</v>
      </c>
      <c r="C55" s="69">
        <v>8</v>
      </c>
      <c r="D55" s="37" t="s">
        <v>736</v>
      </c>
      <c r="E55" s="37" t="s">
        <v>503</v>
      </c>
      <c r="F55" s="10" t="s">
        <v>16</v>
      </c>
      <c r="G55" s="13" t="str">
        <f>KORISNICI!G64</f>
        <v>/</v>
      </c>
      <c r="H55" s="13" t="str">
        <f>KORISNICI!H64</f>
        <v>/</v>
      </c>
      <c r="I55" s="13" t="str">
        <f>KORISNICI!I64</f>
        <v>/</v>
      </c>
    </row>
    <row r="56" spans="1:9" x14ac:dyDescent="0.25">
      <c r="A56" s="64" t="s">
        <v>198</v>
      </c>
      <c r="B56" s="73"/>
      <c r="C56" s="73" t="s">
        <v>22</v>
      </c>
      <c r="D56" s="38" t="s">
        <v>100</v>
      </c>
      <c r="E56" s="38" t="s">
        <v>499</v>
      </c>
      <c r="F56" s="10" t="s">
        <v>5</v>
      </c>
      <c r="G56" s="159"/>
      <c r="H56" s="159"/>
      <c r="I56" s="159"/>
    </row>
    <row r="57" spans="1:9" x14ac:dyDescent="0.25">
      <c r="A57" s="64" t="s">
        <v>199</v>
      </c>
      <c r="B57" s="73"/>
      <c r="C57" s="73" t="s">
        <v>49</v>
      </c>
      <c r="D57" s="38" t="s">
        <v>427</v>
      </c>
      <c r="E57" s="38" t="s">
        <v>500</v>
      </c>
      <c r="F57" s="10" t="s">
        <v>5</v>
      </c>
      <c r="G57" s="159"/>
      <c r="H57" s="159"/>
      <c r="I57" s="159"/>
    </row>
    <row r="58" spans="1:9" x14ac:dyDescent="0.25">
      <c r="A58" s="64" t="s">
        <v>200</v>
      </c>
      <c r="B58" s="73"/>
      <c r="C58" s="73" t="s">
        <v>50</v>
      </c>
      <c r="D58" s="38" t="s">
        <v>428</v>
      </c>
      <c r="E58" s="38" t="s">
        <v>501</v>
      </c>
      <c r="F58" s="10" t="s">
        <v>5</v>
      </c>
      <c r="G58" s="159"/>
      <c r="H58" s="159"/>
      <c r="I58" s="159"/>
    </row>
    <row r="59" spans="1:9" x14ac:dyDescent="0.25">
      <c r="A59" s="64" t="s">
        <v>201</v>
      </c>
      <c r="B59" s="73"/>
      <c r="C59" s="73" t="s">
        <v>23</v>
      </c>
      <c r="D59" s="38" t="s">
        <v>431</v>
      </c>
      <c r="E59" s="38" t="s">
        <v>504</v>
      </c>
      <c r="F59" s="10" t="s">
        <v>5</v>
      </c>
      <c r="G59" s="159"/>
      <c r="H59" s="159"/>
      <c r="I59" s="159"/>
    </row>
    <row r="60" spans="1:9" x14ac:dyDescent="0.25">
      <c r="A60" s="64" t="s">
        <v>202</v>
      </c>
      <c r="B60" s="73"/>
      <c r="C60" s="73" t="s">
        <v>52</v>
      </c>
      <c r="D60" s="38" t="s">
        <v>432</v>
      </c>
      <c r="E60" s="38" t="s">
        <v>505</v>
      </c>
      <c r="F60" s="10" t="s">
        <v>5</v>
      </c>
      <c r="G60" s="159"/>
      <c r="H60" s="159"/>
      <c r="I60" s="159"/>
    </row>
    <row r="61" spans="1:9" x14ac:dyDescent="0.25">
      <c r="A61" s="64" t="s">
        <v>203</v>
      </c>
      <c r="B61" s="73"/>
      <c r="C61" s="73" t="s">
        <v>24</v>
      </c>
      <c r="D61" s="38" t="s">
        <v>433</v>
      </c>
      <c r="E61" s="38" t="s">
        <v>506</v>
      </c>
      <c r="F61" s="10" t="s">
        <v>5</v>
      </c>
      <c r="G61" s="159"/>
      <c r="H61" s="159"/>
      <c r="I61" s="159"/>
    </row>
    <row r="62" spans="1:9" x14ac:dyDescent="0.25">
      <c r="A62" s="64" t="s">
        <v>204</v>
      </c>
      <c r="B62" s="73"/>
      <c r="C62" s="70" t="s">
        <v>93</v>
      </c>
      <c r="D62" s="32" t="s">
        <v>434</v>
      </c>
      <c r="E62" s="32" t="s">
        <v>507</v>
      </c>
      <c r="F62" s="10" t="s">
        <v>5</v>
      </c>
      <c r="G62" s="159"/>
      <c r="H62" s="159"/>
      <c r="I62" s="159"/>
    </row>
    <row r="63" spans="1:9" x14ac:dyDescent="0.25">
      <c r="A63" s="64" t="s">
        <v>205</v>
      </c>
      <c r="B63" s="125"/>
      <c r="C63" s="74" t="s">
        <v>33</v>
      </c>
      <c r="D63" s="34" t="s">
        <v>429</v>
      </c>
      <c r="E63" s="34" t="s">
        <v>502</v>
      </c>
      <c r="F63" s="14" t="s">
        <v>5</v>
      </c>
      <c r="G63" s="159"/>
      <c r="H63" s="159"/>
      <c r="I63" s="159"/>
    </row>
    <row r="64" spans="1:9" ht="25.5" x14ac:dyDescent="0.25">
      <c r="A64" s="64" t="s">
        <v>206</v>
      </c>
      <c r="B64" s="75" t="s">
        <v>40</v>
      </c>
      <c r="C64" s="75">
        <v>9</v>
      </c>
      <c r="D64" s="33" t="s">
        <v>737</v>
      </c>
      <c r="E64" s="33" t="s">
        <v>738</v>
      </c>
      <c r="F64" s="10" t="s">
        <v>5</v>
      </c>
      <c r="G64" s="159"/>
      <c r="H64" s="159"/>
      <c r="I64" s="159"/>
    </row>
    <row r="65" spans="1:9" ht="25.5" x14ac:dyDescent="0.25">
      <c r="A65" s="64" t="s">
        <v>207</v>
      </c>
      <c r="B65" s="69" t="s">
        <v>40</v>
      </c>
      <c r="C65" s="69">
        <v>10</v>
      </c>
      <c r="D65" s="33" t="s">
        <v>739</v>
      </c>
      <c r="E65" s="33" t="s">
        <v>740</v>
      </c>
      <c r="F65" s="10" t="s">
        <v>5</v>
      </c>
      <c r="G65" s="159"/>
      <c r="H65" s="159"/>
      <c r="I65" s="159"/>
    </row>
    <row r="66" spans="1:9" ht="25.5" x14ac:dyDescent="0.25">
      <c r="A66" s="64" t="s">
        <v>208</v>
      </c>
      <c r="B66" s="69" t="s">
        <v>40</v>
      </c>
      <c r="C66" s="69">
        <v>11</v>
      </c>
      <c r="D66" s="33" t="s">
        <v>741</v>
      </c>
      <c r="E66" s="33" t="s">
        <v>742</v>
      </c>
      <c r="F66" s="10" t="s">
        <v>6</v>
      </c>
      <c r="G66" s="159"/>
      <c r="H66" s="159"/>
      <c r="I66" s="159"/>
    </row>
    <row r="67" spans="1:9" ht="25.5" x14ac:dyDescent="0.25">
      <c r="A67" s="64" t="s">
        <v>209</v>
      </c>
      <c r="B67" s="69" t="s">
        <v>40</v>
      </c>
      <c r="C67" s="69">
        <v>12</v>
      </c>
      <c r="D67" s="37" t="s">
        <v>743</v>
      </c>
      <c r="E67" s="37" t="s">
        <v>511</v>
      </c>
      <c r="F67" s="10" t="s">
        <v>477</v>
      </c>
      <c r="G67" s="159"/>
      <c r="H67" s="159"/>
      <c r="I67" s="159"/>
    </row>
    <row r="68" spans="1:9" ht="25.5" x14ac:dyDescent="0.25">
      <c r="A68" s="64" t="s">
        <v>210</v>
      </c>
      <c r="B68" s="69" t="s">
        <v>40</v>
      </c>
      <c r="C68" s="69">
        <v>13</v>
      </c>
      <c r="D68" s="134" t="s">
        <v>744</v>
      </c>
      <c r="E68" s="134" t="s">
        <v>745</v>
      </c>
      <c r="F68" s="14" t="s">
        <v>477</v>
      </c>
      <c r="G68" s="159"/>
      <c r="H68" s="159"/>
      <c r="I68" s="159"/>
    </row>
    <row r="69" spans="1:9" ht="25.5" x14ac:dyDescent="0.25">
      <c r="A69" s="64" t="s">
        <v>211</v>
      </c>
      <c r="B69" s="69" t="s">
        <v>40</v>
      </c>
      <c r="C69" s="69">
        <v>14</v>
      </c>
      <c r="D69" s="134" t="s">
        <v>746</v>
      </c>
      <c r="E69" s="134" t="s">
        <v>747</v>
      </c>
      <c r="F69" s="14" t="s">
        <v>477</v>
      </c>
      <c r="G69" s="159"/>
      <c r="H69" s="159"/>
      <c r="I69" s="159"/>
    </row>
    <row r="70" spans="1:9" ht="25.5" x14ac:dyDescent="0.25">
      <c r="A70" s="64" t="s">
        <v>212</v>
      </c>
      <c r="B70" s="69" t="s">
        <v>40</v>
      </c>
      <c r="C70" s="69">
        <v>15</v>
      </c>
      <c r="D70" s="37" t="s">
        <v>748</v>
      </c>
      <c r="E70" s="37" t="s">
        <v>749</v>
      </c>
      <c r="F70" s="10" t="s">
        <v>16</v>
      </c>
      <c r="G70" s="13" t="str">
        <f>KORISNICI!G79</f>
        <v>/</v>
      </c>
      <c r="H70" s="13" t="str">
        <f>KORISNICI!H79</f>
        <v>/</v>
      </c>
      <c r="I70" s="13" t="str">
        <f>KORISNICI!I79</f>
        <v>/</v>
      </c>
    </row>
    <row r="71" spans="1:9" x14ac:dyDescent="0.25">
      <c r="A71" s="64" t="s">
        <v>213</v>
      </c>
      <c r="B71" s="73"/>
      <c r="C71" s="70" t="s">
        <v>22</v>
      </c>
      <c r="D71" s="32" t="s">
        <v>39</v>
      </c>
      <c r="E71" s="32" t="s">
        <v>517</v>
      </c>
      <c r="F71" s="10" t="s">
        <v>477</v>
      </c>
      <c r="G71" s="159"/>
      <c r="H71" s="159"/>
      <c r="I71" s="159"/>
    </row>
    <row r="72" spans="1:9" x14ac:dyDescent="0.25">
      <c r="A72" s="64" t="s">
        <v>214</v>
      </c>
      <c r="B72" s="73"/>
      <c r="C72" s="70" t="s">
        <v>49</v>
      </c>
      <c r="D72" s="32" t="s">
        <v>34</v>
      </c>
      <c r="E72" s="32" t="s">
        <v>516</v>
      </c>
      <c r="F72" s="10" t="s">
        <v>477</v>
      </c>
      <c r="G72" s="159"/>
      <c r="H72" s="159"/>
      <c r="I72" s="159"/>
    </row>
    <row r="73" spans="1:9" x14ac:dyDescent="0.25">
      <c r="A73" s="67"/>
      <c r="B73" s="68"/>
      <c r="C73" s="68"/>
      <c r="D73" s="51"/>
      <c r="E73" s="51"/>
      <c r="F73" s="28"/>
      <c r="G73" s="62"/>
      <c r="H73" s="62"/>
      <c r="I73" s="62"/>
    </row>
    <row r="74" spans="1:9" x14ac:dyDescent="0.25">
      <c r="A74" s="146" t="s">
        <v>215</v>
      </c>
      <c r="B74" s="150" t="s">
        <v>44</v>
      </c>
      <c r="C74" s="150"/>
      <c r="D74" s="151" t="s">
        <v>45</v>
      </c>
      <c r="E74" s="151" t="s">
        <v>594</v>
      </c>
      <c r="F74" s="152"/>
      <c r="G74" s="153"/>
      <c r="H74" s="153"/>
      <c r="I74" s="153"/>
    </row>
    <row r="75" spans="1:9" ht="25.5" x14ac:dyDescent="0.25">
      <c r="A75" s="64" t="s">
        <v>216</v>
      </c>
      <c r="B75" s="72" t="s">
        <v>44</v>
      </c>
      <c r="C75" s="72">
        <v>1</v>
      </c>
      <c r="D75" s="36" t="s">
        <v>750</v>
      </c>
      <c r="E75" s="36" t="s">
        <v>751</v>
      </c>
      <c r="F75" s="14" t="s">
        <v>7</v>
      </c>
      <c r="G75" s="159"/>
      <c r="H75" s="159"/>
      <c r="I75" s="159"/>
    </row>
    <row r="76" spans="1:9" ht="25.5" x14ac:dyDescent="0.25">
      <c r="A76" s="64" t="s">
        <v>217</v>
      </c>
      <c r="B76" s="72" t="s">
        <v>44</v>
      </c>
      <c r="C76" s="72">
        <v>2</v>
      </c>
      <c r="D76" s="36" t="s">
        <v>752</v>
      </c>
      <c r="E76" s="36" t="s">
        <v>753</v>
      </c>
      <c r="F76" s="14" t="s">
        <v>7</v>
      </c>
      <c r="G76" s="159"/>
      <c r="H76" s="159"/>
      <c r="I76" s="159"/>
    </row>
    <row r="77" spans="1:9" ht="25.5" x14ac:dyDescent="0.25">
      <c r="A77" s="64" t="s">
        <v>218</v>
      </c>
      <c r="B77" s="72" t="s">
        <v>44</v>
      </c>
      <c r="C77" s="72">
        <v>3</v>
      </c>
      <c r="D77" s="15" t="s">
        <v>754</v>
      </c>
      <c r="E77" s="15" t="s">
        <v>755</v>
      </c>
      <c r="F77" s="14" t="s">
        <v>4</v>
      </c>
      <c r="G77" s="159"/>
      <c r="H77" s="159"/>
      <c r="I77" s="159"/>
    </row>
    <row r="78" spans="1:9" ht="25.5" x14ac:dyDescent="0.25">
      <c r="A78" s="64" t="s">
        <v>219</v>
      </c>
      <c r="B78" s="72" t="s">
        <v>44</v>
      </c>
      <c r="C78" s="72">
        <v>4</v>
      </c>
      <c r="D78" s="15" t="s">
        <v>756</v>
      </c>
      <c r="E78" s="15" t="s">
        <v>757</v>
      </c>
      <c r="F78" s="14" t="s">
        <v>4</v>
      </c>
      <c r="G78" s="159"/>
      <c r="H78" s="159"/>
      <c r="I78" s="159"/>
    </row>
    <row r="79" spans="1:9" ht="25.5" x14ac:dyDescent="0.25">
      <c r="A79" s="64" t="s">
        <v>220</v>
      </c>
      <c r="B79" s="72" t="s">
        <v>44</v>
      </c>
      <c r="C79" s="72">
        <v>5</v>
      </c>
      <c r="D79" s="15" t="s">
        <v>758</v>
      </c>
      <c r="E79" s="15" t="s">
        <v>759</v>
      </c>
      <c r="F79" s="14" t="s">
        <v>7</v>
      </c>
      <c r="G79" s="159"/>
      <c r="H79" s="159"/>
      <c r="I79" s="159"/>
    </row>
    <row r="80" spans="1:9" ht="25.5" x14ac:dyDescent="0.25">
      <c r="A80" s="64" t="s">
        <v>221</v>
      </c>
      <c r="B80" s="72" t="s">
        <v>44</v>
      </c>
      <c r="C80" s="72">
        <v>6</v>
      </c>
      <c r="D80" s="15" t="s">
        <v>760</v>
      </c>
      <c r="E80" s="15" t="s">
        <v>761</v>
      </c>
      <c r="F80" s="14" t="s">
        <v>6</v>
      </c>
      <c r="G80" s="159"/>
      <c r="H80" s="159"/>
      <c r="I80" s="159"/>
    </row>
    <row r="81" spans="1:9" ht="25.5" x14ac:dyDescent="0.25">
      <c r="A81" s="64" t="s">
        <v>222</v>
      </c>
      <c r="B81" s="72" t="s">
        <v>44</v>
      </c>
      <c r="C81" s="72">
        <v>7</v>
      </c>
      <c r="D81" s="15" t="s">
        <v>762</v>
      </c>
      <c r="E81" s="15" t="s">
        <v>763</v>
      </c>
      <c r="F81" s="14" t="s">
        <v>7</v>
      </c>
      <c r="G81" s="159"/>
      <c r="H81" s="159"/>
      <c r="I81" s="159"/>
    </row>
    <row r="82" spans="1:9" ht="25.5" x14ac:dyDescent="0.25">
      <c r="A82" s="64" t="s">
        <v>223</v>
      </c>
      <c r="B82" s="72" t="s">
        <v>44</v>
      </c>
      <c r="C82" s="72">
        <v>8</v>
      </c>
      <c r="D82" s="36" t="s">
        <v>764</v>
      </c>
      <c r="E82" s="36" t="s">
        <v>765</v>
      </c>
      <c r="F82" s="14" t="s">
        <v>4</v>
      </c>
      <c r="G82" s="159"/>
      <c r="H82" s="159"/>
      <c r="I82" s="159"/>
    </row>
    <row r="83" spans="1:9" ht="25.5" x14ac:dyDescent="0.25">
      <c r="A83" s="64" t="s">
        <v>224</v>
      </c>
      <c r="B83" s="72" t="s">
        <v>44</v>
      </c>
      <c r="C83" s="72">
        <v>9</v>
      </c>
      <c r="D83" s="36" t="s">
        <v>766</v>
      </c>
      <c r="E83" s="36" t="s">
        <v>767</v>
      </c>
      <c r="F83" s="14" t="s">
        <v>7</v>
      </c>
      <c r="G83" s="159"/>
      <c r="H83" s="159"/>
      <c r="I83" s="159"/>
    </row>
    <row r="84" spans="1:9" ht="25.5" x14ac:dyDescent="0.25">
      <c r="A84" s="64" t="s">
        <v>225</v>
      </c>
      <c r="B84" s="72" t="s">
        <v>44</v>
      </c>
      <c r="C84" s="72">
        <v>10</v>
      </c>
      <c r="D84" s="36" t="s">
        <v>768</v>
      </c>
      <c r="E84" s="36" t="s">
        <v>769</v>
      </c>
      <c r="F84" s="14" t="s">
        <v>16</v>
      </c>
      <c r="G84" s="13" t="str">
        <f>KORISNICI!G93</f>
        <v>/</v>
      </c>
      <c r="H84" s="13" t="str">
        <f>KORISNICI!H93</f>
        <v>/</v>
      </c>
      <c r="I84" s="13" t="str">
        <f>KORISNICI!I93</f>
        <v>/</v>
      </c>
    </row>
    <row r="85" spans="1:9" x14ac:dyDescent="0.25">
      <c r="A85" s="64" t="s">
        <v>226</v>
      </c>
      <c r="B85" s="74"/>
      <c r="C85" s="74" t="s">
        <v>22</v>
      </c>
      <c r="D85" s="34" t="s">
        <v>8</v>
      </c>
      <c r="E85" s="34" t="s">
        <v>533</v>
      </c>
      <c r="F85" s="14" t="s">
        <v>7</v>
      </c>
      <c r="G85" s="159"/>
      <c r="H85" s="159"/>
      <c r="I85" s="159"/>
    </row>
    <row r="86" spans="1:9" x14ac:dyDescent="0.25">
      <c r="A86" s="64" t="s">
        <v>227</v>
      </c>
      <c r="B86" s="74"/>
      <c r="C86" s="74" t="s">
        <v>49</v>
      </c>
      <c r="D86" s="34" t="s">
        <v>14</v>
      </c>
      <c r="E86" s="34" t="s">
        <v>534</v>
      </c>
      <c r="F86" s="14" t="s">
        <v>7</v>
      </c>
      <c r="G86" s="159"/>
      <c r="H86" s="159"/>
      <c r="I86" s="159"/>
    </row>
    <row r="87" spans="1:9" x14ac:dyDescent="0.25">
      <c r="A87" s="76"/>
      <c r="B87" s="77"/>
      <c r="C87" s="77"/>
      <c r="D87" s="54"/>
      <c r="E87" s="51"/>
      <c r="F87" s="28"/>
      <c r="G87" s="62"/>
      <c r="H87" s="62"/>
      <c r="I87" s="62"/>
    </row>
    <row r="88" spans="1:9" x14ac:dyDescent="0.25">
      <c r="A88" s="146" t="s">
        <v>228</v>
      </c>
      <c r="B88" s="150" t="s">
        <v>24</v>
      </c>
      <c r="C88" s="150"/>
      <c r="D88" s="151" t="s">
        <v>32</v>
      </c>
      <c r="E88" s="151" t="s">
        <v>595</v>
      </c>
      <c r="F88" s="152"/>
      <c r="G88" s="153"/>
      <c r="H88" s="153"/>
      <c r="I88" s="153"/>
    </row>
    <row r="89" spans="1:9" ht="25.5" x14ac:dyDescent="0.25">
      <c r="A89" s="64" t="s">
        <v>229</v>
      </c>
      <c r="B89" s="72" t="s">
        <v>24</v>
      </c>
      <c r="C89" s="72">
        <v>1</v>
      </c>
      <c r="D89" s="36" t="s">
        <v>770</v>
      </c>
      <c r="E89" s="36" t="s">
        <v>771</v>
      </c>
      <c r="F89" s="14" t="s">
        <v>16</v>
      </c>
      <c r="G89" s="13" t="str">
        <f>KORISNICI!G98</f>
        <v>/</v>
      </c>
      <c r="H89" s="13" t="str">
        <f>KORISNICI!H98</f>
        <v>/</v>
      </c>
      <c r="I89" s="13" t="str">
        <f>KORISNICI!I98</f>
        <v>/</v>
      </c>
    </row>
    <row r="90" spans="1:9" x14ac:dyDescent="0.25">
      <c r="A90" s="64" t="s">
        <v>230</v>
      </c>
      <c r="B90" s="74"/>
      <c r="C90" s="74" t="s">
        <v>22</v>
      </c>
      <c r="D90" s="34" t="s">
        <v>10</v>
      </c>
      <c r="E90" s="34" t="s">
        <v>536</v>
      </c>
      <c r="F90" s="14" t="s">
        <v>7</v>
      </c>
      <c r="G90" s="159"/>
      <c r="H90" s="159"/>
      <c r="I90" s="159"/>
    </row>
    <row r="91" spans="1:9" x14ac:dyDescent="0.25">
      <c r="A91" s="64" t="s">
        <v>231</v>
      </c>
      <c r="B91" s="74"/>
      <c r="C91" s="74" t="s">
        <v>49</v>
      </c>
      <c r="D91" s="34" t="s">
        <v>11</v>
      </c>
      <c r="E91" s="34" t="s">
        <v>537</v>
      </c>
      <c r="F91" s="14" t="s">
        <v>7</v>
      </c>
      <c r="G91" s="159"/>
      <c r="H91" s="159"/>
      <c r="I91" s="159"/>
    </row>
    <row r="92" spans="1:9" x14ac:dyDescent="0.25">
      <c r="A92" s="64" t="s">
        <v>232</v>
      </c>
      <c r="B92" s="74"/>
      <c r="C92" s="74" t="s">
        <v>50</v>
      </c>
      <c r="D92" s="34" t="s">
        <v>12</v>
      </c>
      <c r="E92" s="34" t="s">
        <v>538</v>
      </c>
      <c r="F92" s="14" t="s">
        <v>7</v>
      </c>
      <c r="G92" s="159"/>
      <c r="H92" s="159"/>
      <c r="I92" s="159"/>
    </row>
    <row r="93" spans="1:9" x14ac:dyDescent="0.25">
      <c r="A93" s="64" t="s">
        <v>233</v>
      </c>
      <c r="B93" s="74"/>
      <c r="C93" s="74" t="s">
        <v>23</v>
      </c>
      <c r="D93" s="34" t="s">
        <v>13</v>
      </c>
      <c r="E93" s="34" t="s">
        <v>539</v>
      </c>
      <c r="F93" s="14" t="s">
        <v>7</v>
      </c>
      <c r="G93" s="159"/>
      <c r="H93" s="159"/>
      <c r="I93" s="159"/>
    </row>
    <row r="94" spans="1:9" ht="51" x14ac:dyDescent="0.25">
      <c r="A94" s="64" t="s">
        <v>234</v>
      </c>
      <c r="B94" s="72" t="s">
        <v>24</v>
      </c>
      <c r="C94" s="72">
        <v>2</v>
      </c>
      <c r="D94" s="36" t="s">
        <v>772</v>
      </c>
      <c r="E94" s="36" t="s">
        <v>773</v>
      </c>
      <c r="F94" s="14" t="s">
        <v>4</v>
      </c>
      <c r="G94" s="159"/>
      <c r="H94" s="159"/>
      <c r="I94" s="159"/>
    </row>
    <row r="95" spans="1:9" ht="38.25" x14ac:dyDescent="0.25">
      <c r="A95" s="64" t="s">
        <v>235</v>
      </c>
      <c r="B95" s="72" t="s">
        <v>24</v>
      </c>
      <c r="C95" s="72">
        <v>3</v>
      </c>
      <c r="D95" s="36" t="s">
        <v>774</v>
      </c>
      <c r="E95" s="36" t="s">
        <v>775</v>
      </c>
      <c r="F95" s="14" t="s">
        <v>7</v>
      </c>
      <c r="G95" s="159"/>
      <c r="H95" s="159"/>
      <c r="I95" s="159"/>
    </row>
    <row r="96" spans="1:9" ht="38.25" x14ac:dyDescent="0.25">
      <c r="A96" s="64" t="s">
        <v>236</v>
      </c>
      <c r="B96" s="72" t="s">
        <v>24</v>
      </c>
      <c r="C96" s="72">
        <v>4</v>
      </c>
      <c r="D96" s="36" t="s">
        <v>776</v>
      </c>
      <c r="E96" s="36" t="s">
        <v>777</v>
      </c>
      <c r="F96" s="14" t="s">
        <v>4</v>
      </c>
      <c r="G96" s="159"/>
      <c r="H96" s="159"/>
      <c r="I96" s="159"/>
    </row>
    <row r="97" spans="1:9" ht="38.25" x14ac:dyDescent="0.25">
      <c r="A97" s="64" t="s">
        <v>237</v>
      </c>
      <c r="B97" s="72" t="s">
        <v>24</v>
      </c>
      <c r="C97" s="72">
        <v>5</v>
      </c>
      <c r="D97" s="36" t="s">
        <v>778</v>
      </c>
      <c r="E97" s="36" t="s">
        <v>779</v>
      </c>
      <c r="F97" s="14" t="s">
        <v>16</v>
      </c>
      <c r="G97" s="13" t="str">
        <f>KORISNICI!G106</f>
        <v>/</v>
      </c>
      <c r="H97" s="13" t="str">
        <f>KORISNICI!H106</f>
        <v>/</v>
      </c>
      <c r="I97" s="13" t="str">
        <f>KORISNICI!I106</f>
        <v>/</v>
      </c>
    </row>
    <row r="98" spans="1:9" x14ac:dyDescent="0.25">
      <c r="A98" s="64" t="s">
        <v>238</v>
      </c>
      <c r="B98" s="74"/>
      <c r="C98" s="74" t="s">
        <v>22</v>
      </c>
      <c r="D98" s="34" t="s">
        <v>102</v>
      </c>
      <c r="E98" s="34" t="s">
        <v>544</v>
      </c>
      <c r="F98" s="14" t="s">
        <v>4</v>
      </c>
      <c r="G98" s="159"/>
      <c r="H98" s="159"/>
      <c r="I98" s="159"/>
    </row>
    <row r="99" spans="1:9" x14ac:dyDescent="0.25">
      <c r="A99" s="64" t="s">
        <v>239</v>
      </c>
      <c r="B99" s="74"/>
      <c r="C99" s="74" t="s">
        <v>49</v>
      </c>
      <c r="D99" s="34" t="s">
        <v>101</v>
      </c>
      <c r="E99" s="34" t="s">
        <v>545</v>
      </c>
      <c r="F99" s="14" t="s">
        <v>4</v>
      </c>
      <c r="G99" s="159"/>
      <c r="H99" s="159"/>
      <c r="I99" s="159"/>
    </row>
    <row r="100" spans="1:9" x14ac:dyDescent="0.25">
      <c r="A100" s="64" t="s">
        <v>240</v>
      </c>
      <c r="B100" s="74"/>
      <c r="C100" s="74" t="s">
        <v>50</v>
      </c>
      <c r="D100" s="34" t="s">
        <v>103</v>
      </c>
      <c r="E100" s="34" t="s">
        <v>546</v>
      </c>
      <c r="F100" s="14" t="s">
        <v>4</v>
      </c>
      <c r="G100" s="159"/>
      <c r="H100" s="159"/>
      <c r="I100" s="159"/>
    </row>
    <row r="101" spans="1:9" x14ac:dyDescent="0.25">
      <c r="A101" s="64" t="s">
        <v>241</v>
      </c>
      <c r="B101" s="74"/>
      <c r="C101" s="74" t="s">
        <v>23</v>
      </c>
      <c r="D101" s="34" t="s">
        <v>104</v>
      </c>
      <c r="E101" s="34" t="s">
        <v>547</v>
      </c>
      <c r="F101" s="14" t="s">
        <v>4</v>
      </c>
      <c r="G101" s="159"/>
      <c r="H101" s="159"/>
      <c r="I101" s="159"/>
    </row>
    <row r="102" spans="1:9" x14ac:dyDescent="0.25">
      <c r="A102" s="64" t="s">
        <v>242</v>
      </c>
      <c r="B102" s="74"/>
      <c r="C102" s="74" t="s">
        <v>52</v>
      </c>
      <c r="D102" s="34" t="s">
        <v>105</v>
      </c>
      <c r="E102" s="34" t="s">
        <v>548</v>
      </c>
      <c r="F102" s="14" t="s">
        <v>4</v>
      </c>
      <c r="G102" s="159"/>
      <c r="H102" s="159"/>
      <c r="I102" s="159"/>
    </row>
    <row r="103" spans="1:9" x14ac:dyDescent="0.25">
      <c r="A103" s="67"/>
      <c r="B103" s="68"/>
      <c r="C103" s="68"/>
      <c r="D103" s="51"/>
      <c r="E103" s="51"/>
      <c r="F103" s="28"/>
      <c r="G103" s="62"/>
      <c r="H103" s="62"/>
      <c r="I103" s="62"/>
    </row>
    <row r="104" spans="1:9" x14ac:dyDescent="0.25">
      <c r="A104" s="146" t="s">
        <v>243</v>
      </c>
      <c r="B104" s="147" t="s">
        <v>33</v>
      </c>
      <c r="C104" s="147"/>
      <c r="D104" s="148" t="s">
        <v>18</v>
      </c>
      <c r="E104" s="148" t="s">
        <v>596</v>
      </c>
      <c r="F104" s="149"/>
      <c r="G104" s="60"/>
      <c r="H104" s="60"/>
      <c r="I104" s="60"/>
    </row>
    <row r="105" spans="1:9" ht="38.25" x14ac:dyDescent="0.25">
      <c r="A105" s="64" t="s">
        <v>244</v>
      </c>
      <c r="B105" s="69" t="s">
        <v>33</v>
      </c>
      <c r="C105" s="69">
        <v>1</v>
      </c>
      <c r="D105" s="36" t="s">
        <v>780</v>
      </c>
      <c r="E105" s="36" t="s">
        <v>781</v>
      </c>
      <c r="F105" s="10" t="s">
        <v>4</v>
      </c>
      <c r="G105" s="159"/>
      <c r="H105" s="159"/>
      <c r="I105" s="159"/>
    </row>
    <row r="106" spans="1:9" ht="38.25" x14ac:dyDescent="0.25">
      <c r="A106" s="64" t="s">
        <v>245</v>
      </c>
      <c r="B106" s="69" t="s">
        <v>33</v>
      </c>
      <c r="C106" s="69">
        <v>2</v>
      </c>
      <c r="D106" s="36" t="s">
        <v>782</v>
      </c>
      <c r="E106" s="36" t="s">
        <v>783</v>
      </c>
      <c r="F106" s="10" t="s">
        <v>4</v>
      </c>
      <c r="G106" s="159"/>
      <c r="H106" s="159"/>
      <c r="I106" s="159"/>
    </row>
    <row r="107" spans="1:9" x14ac:dyDescent="0.25">
      <c r="A107" s="64" t="s">
        <v>246</v>
      </c>
      <c r="B107" s="69" t="s">
        <v>33</v>
      </c>
      <c r="C107" s="72">
        <v>3</v>
      </c>
      <c r="D107" s="36" t="s">
        <v>784</v>
      </c>
      <c r="E107" s="36" t="s">
        <v>785</v>
      </c>
      <c r="F107" s="14" t="s">
        <v>7</v>
      </c>
      <c r="G107" s="159"/>
      <c r="H107" s="159"/>
      <c r="I107" s="159"/>
    </row>
    <row r="108" spans="1:9" ht="38.25" x14ac:dyDescent="0.25">
      <c r="A108" s="64" t="s">
        <v>247</v>
      </c>
      <c r="B108" s="69" t="s">
        <v>33</v>
      </c>
      <c r="C108" s="69">
        <v>4</v>
      </c>
      <c r="D108" s="36" t="s">
        <v>786</v>
      </c>
      <c r="E108" s="36" t="s">
        <v>787</v>
      </c>
      <c r="F108" s="10" t="s">
        <v>7</v>
      </c>
      <c r="G108" s="159"/>
      <c r="H108" s="159"/>
      <c r="I108" s="159"/>
    </row>
    <row r="109" spans="1:9" x14ac:dyDescent="0.25">
      <c r="A109" s="67"/>
      <c r="B109" s="68"/>
      <c r="C109" s="68"/>
      <c r="D109" s="51"/>
      <c r="E109" s="51"/>
      <c r="F109" s="28"/>
      <c r="G109" s="62"/>
      <c r="H109" s="62"/>
      <c r="I109" s="62"/>
    </row>
    <row r="110" spans="1:9" x14ac:dyDescent="0.25">
      <c r="A110" s="146" t="s">
        <v>248</v>
      </c>
      <c r="B110" s="147" t="s">
        <v>41</v>
      </c>
      <c r="C110" s="147"/>
      <c r="D110" s="151" t="s">
        <v>416</v>
      </c>
      <c r="E110" s="151" t="s">
        <v>597</v>
      </c>
      <c r="F110" s="154"/>
      <c r="G110" s="155"/>
      <c r="H110" s="155"/>
      <c r="I110" s="155"/>
    </row>
    <row r="111" spans="1:9" ht="51" x14ac:dyDescent="0.25">
      <c r="A111" s="64" t="s">
        <v>249</v>
      </c>
      <c r="B111" s="69" t="s">
        <v>41</v>
      </c>
      <c r="C111" s="69">
        <v>1</v>
      </c>
      <c r="D111" s="33" t="s">
        <v>788</v>
      </c>
      <c r="E111" s="33" t="s">
        <v>789</v>
      </c>
      <c r="F111" s="10" t="s">
        <v>16</v>
      </c>
      <c r="G111" s="13" t="str">
        <f>KORISNICI!G120</f>
        <v>/</v>
      </c>
      <c r="H111" s="13" t="str">
        <f>KORISNICI!H120</f>
        <v>/</v>
      </c>
      <c r="I111" s="13" t="str">
        <f>KORISNICI!I120</f>
        <v>/</v>
      </c>
    </row>
    <row r="112" spans="1:9" x14ac:dyDescent="0.25">
      <c r="A112" s="64" t="s">
        <v>250</v>
      </c>
      <c r="B112" s="70"/>
      <c r="C112" s="70" t="s">
        <v>22</v>
      </c>
      <c r="D112" s="32" t="s">
        <v>107</v>
      </c>
      <c r="E112" s="32" t="s">
        <v>554</v>
      </c>
      <c r="F112" s="10" t="s">
        <v>477</v>
      </c>
      <c r="G112" s="159"/>
      <c r="H112" s="159"/>
      <c r="I112" s="159"/>
    </row>
    <row r="113" spans="1:9" x14ac:dyDescent="0.25">
      <c r="A113" s="64" t="s">
        <v>251</v>
      </c>
      <c r="B113" s="70"/>
      <c r="C113" s="70" t="s">
        <v>49</v>
      </c>
      <c r="D113" s="32" t="s">
        <v>106</v>
      </c>
      <c r="E113" s="32" t="s">
        <v>555</v>
      </c>
      <c r="F113" s="10" t="s">
        <v>477</v>
      </c>
      <c r="G113" s="159"/>
      <c r="H113" s="159"/>
      <c r="I113" s="159"/>
    </row>
    <row r="114" spans="1:9" x14ac:dyDescent="0.25">
      <c r="A114" s="64" t="s">
        <v>252</v>
      </c>
      <c r="B114" s="70"/>
      <c r="C114" s="70" t="s">
        <v>50</v>
      </c>
      <c r="D114" s="6" t="s">
        <v>108</v>
      </c>
      <c r="E114" s="6" t="s">
        <v>556</v>
      </c>
      <c r="F114" s="10" t="s">
        <v>477</v>
      </c>
      <c r="G114" s="159"/>
      <c r="H114" s="159"/>
      <c r="I114" s="159"/>
    </row>
    <row r="115" spans="1:9" x14ac:dyDescent="0.25">
      <c r="A115" s="64" t="s">
        <v>253</v>
      </c>
      <c r="B115" s="70"/>
      <c r="C115" s="70" t="s">
        <v>23</v>
      </c>
      <c r="D115" s="6" t="s">
        <v>109</v>
      </c>
      <c r="E115" s="6" t="s">
        <v>557</v>
      </c>
      <c r="F115" s="10" t="s">
        <v>477</v>
      </c>
      <c r="G115" s="159"/>
      <c r="H115" s="159"/>
      <c r="I115" s="159"/>
    </row>
    <row r="116" spans="1:9" ht="63.75" x14ac:dyDescent="0.25">
      <c r="A116" s="64" t="s">
        <v>254</v>
      </c>
      <c r="B116" s="69" t="s">
        <v>41</v>
      </c>
      <c r="C116" s="69">
        <v>2</v>
      </c>
      <c r="D116" s="36" t="s">
        <v>790</v>
      </c>
      <c r="E116" s="36" t="s">
        <v>791</v>
      </c>
      <c r="F116" s="10" t="s">
        <v>16</v>
      </c>
      <c r="G116" s="13" t="str">
        <f>KORISNICI!G125</f>
        <v>/</v>
      </c>
      <c r="H116" s="13" t="str">
        <f>KORISNICI!H125</f>
        <v>/</v>
      </c>
      <c r="I116" s="13" t="str">
        <f>KORISNICI!I125</f>
        <v>/</v>
      </c>
    </row>
    <row r="117" spans="1:9" x14ac:dyDescent="0.25">
      <c r="A117" s="64" t="s">
        <v>255</v>
      </c>
      <c r="B117" s="70"/>
      <c r="C117" s="70" t="s">
        <v>22</v>
      </c>
      <c r="D117" s="35" t="s">
        <v>157</v>
      </c>
      <c r="E117" s="35" t="s">
        <v>559</v>
      </c>
      <c r="F117" s="10" t="s">
        <v>477</v>
      </c>
      <c r="G117" s="159"/>
      <c r="H117" s="159"/>
      <c r="I117" s="159"/>
    </row>
    <row r="118" spans="1:9" x14ac:dyDescent="0.25">
      <c r="A118" s="64" t="s">
        <v>256</v>
      </c>
      <c r="B118" s="70"/>
      <c r="C118" s="128" t="s">
        <v>49</v>
      </c>
      <c r="D118" s="35" t="s">
        <v>158</v>
      </c>
      <c r="E118" s="35" t="s">
        <v>560</v>
      </c>
      <c r="F118" s="10" t="s">
        <v>477</v>
      </c>
      <c r="G118" s="159"/>
      <c r="H118" s="159"/>
      <c r="I118" s="159"/>
    </row>
    <row r="119" spans="1:9" x14ac:dyDescent="0.25">
      <c r="A119" s="64" t="s">
        <v>257</v>
      </c>
      <c r="B119" s="70"/>
      <c r="C119" s="70" t="s">
        <v>50</v>
      </c>
      <c r="D119" s="35" t="s">
        <v>156</v>
      </c>
      <c r="E119" s="35" t="s">
        <v>561</v>
      </c>
      <c r="F119" s="10" t="s">
        <v>477</v>
      </c>
      <c r="G119" s="159"/>
      <c r="H119" s="159"/>
      <c r="I119" s="159"/>
    </row>
    <row r="120" spans="1:9" x14ac:dyDescent="0.25">
      <c r="A120" s="64" t="s">
        <v>258</v>
      </c>
      <c r="B120" s="70"/>
      <c r="C120" s="70" t="s">
        <v>23</v>
      </c>
      <c r="D120" s="35" t="s">
        <v>155</v>
      </c>
      <c r="E120" s="35" t="s">
        <v>562</v>
      </c>
      <c r="F120" s="10" t="s">
        <v>477</v>
      </c>
      <c r="G120" s="159"/>
      <c r="H120" s="159"/>
      <c r="I120" s="159"/>
    </row>
    <row r="121" spans="1:9" x14ac:dyDescent="0.25">
      <c r="A121" s="64" t="s">
        <v>259</v>
      </c>
      <c r="B121" s="70"/>
      <c r="C121" s="70" t="s">
        <v>52</v>
      </c>
      <c r="D121" s="35" t="s">
        <v>141</v>
      </c>
      <c r="E121" s="35" t="s">
        <v>563</v>
      </c>
      <c r="F121" s="10" t="s">
        <v>477</v>
      </c>
      <c r="G121" s="159"/>
      <c r="H121" s="159"/>
      <c r="I121" s="159"/>
    </row>
    <row r="122" spans="1:9" x14ac:dyDescent="0.25">
      <c r="A122" s="64" t="s">
        <v>260</v>
      </c>
      <c r="B122" s="70"/>
      <c r="C122" s="70" t="s">
        <v>24</v>
      </c>
      <c r="D122" s="35" t="s">
        <v>120</v>
      </c>
      <c r="E122" s="35" t="s">
        <v>564</v>
      </c>
      <c r="F122" s="10" t="s">
        <v>477</v>
      </c>
      <c r="G122" s="159"/>
      <c r="H122" s="159"/>
      <c r="I122" s="159"/>
    </row>
    <row r="123" spans="1:9" x14ac:dyDescent="0.25">
      <c r="A123" s="64" t="s">
        <v>261</v>
      </c>
      <c r="B123" s="70"/>
      <c r="C123" s="70" t="s">
        <v>93</v>
      </c>
      <c r="D123" s="35" t="s">
        <v>149</v>
      </c>
      <c r="E123" s="35" t="s">
        <v>565</v>
      </c>
      <c r="F123" s="10" t="s">
        <v>477</v>
      </c>
      <c r="G123" s="159"/>
      <c r="H123" s="159"/>
      <c r="I123" s="159"/>
    </row>
    <row r="124" spans="1:9" x14ac:dyDescent="0.25">
      <c r="A124" s="64" t="s">
        <v>262</v>
      </c>
      <c r="B124" s="70"/>
      <c r="C124" s="70" t="s">
        <v>33</v>
      </c>
      <c r="D124" s="35" t="s">
        <v>150</v>
      </c>
      <c r="E124" s="35" t="s">
        <v>566</v>
      </c>
      <c r="F124" s="10" t="s">
        <v>477</v>
      </c>
      <c r="G124" s="159"/>
      <c r="H124" s="159"/>
      <c r="I124" s="159"/>
    </row>
    <row r="125" spans="1:9" x14ac:dyDescent="0.25">
      <c r="A125" s="64" t="s">
        <v>263</v>
      </c>
      <c r="B125" s="70"/>
      <c r="C125" s="70" t="s">
        <v>153</v>
      </c>
      <c r="D125" s="34" t="s">
        <v>0</v>
      </c>
      <c r="E125" s="34" t="s">
        <v>567</v>
      </c>
      <c r="F125" s="10" t="s">
        <v>477</v>
      </c>
      <c r="G125" s="159"/>
      <c r="H125" s="159"/>
      <c r="I125" s="159"/>
    </row>
    <row r="126" spans="1:9" x14ac:dyDescent="0.25">
      <c r="A126" s="64" t="s">
        <v>264</v>
      </c>
      <c r="B126" s="70"/>
      <c r="C126" s="70" t="s">
        <v>154</v>
      </c>
      <c r="D126" s="34" t="s">
        <v>1</v>
      </c>
      <c r="E126" s="34" t="s">
        <v>568</v>
      </c>
      <c r="F126" s="10" t="s">
        <v>477</v>
      </c>
      <c r="G126" s="159"/>
      <c r="H126" s="159"/>
      <c r="I126" s="159"/>
    </row>
    <row r="127" spans="1:9" x14ac:dyDescent="0.25">
      <c r="A127" s="64" t="s">
        <v>265</v>
      </c>
      <c r="B127" s="70"/>
      <c r="C127" s="70" t="s">
        <v>40</v>
      </c>
      <c r="D127" s="34" t="s">
        <v>151</v>
      </c>
      <c r="E127" s="34" t="s">
        <v>569</v>
      </c>
      <c r="F127" s="10" t="s">
        <v>477</v>
      </c>
      <c r="G127" s="159"/>
      <c r="H127" s="159"/>
      <c r="I127" s="159"/>
    </row>
    <row r="128" spans="1:9" x14ac:dyDescent="0.25">
      <c r="A128" s="64" t="s">
        <v>266</v>
      </c>
      <c r="B128" s="70"/>
      <c r="C128" s="128" t="s">
        <v>159</v>
      </c>
      <c r="D128" s="34" t="s">
        <v>152</v>
      </c>
      <c r="E128" s="34" t="s">
        <v>570</v>
      </c>
      <c r="F128" s="10" t="s">
        <v>477</v>
      </c>
      <c r="G128" s="159"/>
      <c r="H128" s="159"/>
      <c r="I128" s="159"/>
    </row>
    <row r="129" spans="1:9" ht="25.5" x14ac:dyDescent="0.25">
      <c r="A129" s="64" t="s">
        <v>267</v>
      </c>
      <c r="B129" s="75" t="s">
        <v>41</v>
      </c>
      <c r="C129" s="75">
        <v>3</v>
      </c>
      <c r="D129" s="36" t="s">
        <v>160</v>
      </c>
      <c r="E129" s="36" t="s">
        <v>571</v>
      </c>
      <c r="F129" s="10" t="s">
        <v>16</v>
      </c>
      <c r="G129" s="13" t="str">
        <f>KORISNICI!G138</f>
        <v>/</v>
      </c>
      <c r="H129" s="13" t="str">
        <f>KORISNICI!H138</f>
        <v>/</v>
      </c>
      <c r="I129" s="13" t="str">
        <f>KORISNICI!I138</f>
        <v>/</v>
      </c>
    </row>
    <row r="130" spans="1:9" x14ac:dyDescent="0.25">
      <c r="A130" s="64" t="s">
        <v>268</v>
      </c>
      <c r="B130" s="70"/>
      <c r="C130" s="78" t="s">
        <v>22</v>
      </c>
      <c r="D130" s="42" t="s">
        <v>161</v>
      </c>
      <c r="E130" s="42" t="s">
        <v>572</v>
      </c>
      <c r="F130" s="10" t="s">
        <v>477</v>
      </c>
      <c r="G130" s="159"/>
      <c r="H130" s="159"/>
      <c r="I130" s="159"/>
    </row>
    <row r="131" spans="1:9" x14ac:dyDescent="0.25">
      <c r="A131" s="64" t="s">
        <v>269</v>
      </c>
      <c r="B131" s="70"/>
      <c r="C131" s="78" t="s">
        <v>49</v>
      </c>
      <c r="D131" s="42" t="s">
        <v>162</v>
      </c>
      <c r="E131" s="42" t="s">
        <v>573</v>
      </c>
      <c r="F131" s="10" t="s">
        <v>477</v>
      </c>
      <c r="G131" s="159"/>
      <c r="H131" s="159"/>
      <c r="I131" s="159"/>
    </row>
    <row r="132" spans="1:9" x14ac:dyDescent="0.25">
      <c r="A132" s="64" t="s">
        <v>270</v>
      </c>
      <c r="B132" s="70"/>
      <c r="C132" s="78" t="s">
        <v>50</v>
      </c>
      <c r="D132" s="42" t="s">
        <v>163</v>
      </c>
      <c r="E132" s="42" t="s">
        <v>574</v>
      </c>
      <c r="F132" s="10" t="s">
        <v>477</v>
      </c>
      <c r="G132" s="159"/>
      <c r="H132" s="159"/>
      <c r="I132" s="159"/>
    </row>
    <row r="133" spans="1:9" ht="51" x14ac:dyDescent="0.25">
      <c r="A133" s="64" t="s">
        <v>271</v>
      </c>
      <c r="B133" s="69" t="s">
        <v>41</v>
      </c>
      <c r="C133" s="69">
        <v>4</v>
      </c>
      <c r="D133" s="33" t="s">
        <v>792</v>
      </c>
      <c r="E133" s="33" t="s">
        <v>793</v>
      </c>
      <c r="F133" s="10" t="s">
        <v>16</v>
      </c>
      <c r="G133" s="13" t="str">
        <f>KORISNICI!G142</f>
        <v>/</v>
      </c>
      <c r="H133" s="13" t="str">
        <f>KORISNICI!H142</f>
        <v>/</v>
      </c>
      <c r="I133" s="13" t="str">
        <f>KORISNICI!I142</f>
        <v>/</v>
      </c>
    </row>
    <row r="134" spans="1:9" x14ac:dyDescent="0.25">
      <c r="A134" s="64" t="s">
        <v>272</v>
      </c>
      <c r="B134" s="70"/>
      <c r="C134" s="70" t="s">
        <v>22</v>
      </c>
      <c r="D134" s="32" t="s">
        <v>110</v>
      </c>
      <c r="E134" s="32" t="s">
        <v>576</v>
      </c>
      <c r="F134" s="10" t="s">
        <v>477</v>
      </c>
      <c r="G134" s="159"/>
      <c r="H134" s="159"/>
      <c r="I134" s="159"/>
    </row>
    <row r="135" spans="1:9" x14ac:dyDescent="0.25">
      <c r="A135" s="64" t="s">
        <v>273</v>
      </c>
      <c r="B135" s="70"/>
      <c r="C135" s="70" t="s">
        <v>49</v>
      </c>
      <c r="D135" s="32" t="s">
        <v>111</v>
      </c>
      <c r="E135" s="32" t="s">
        <v>577</v>
      </c>
      <c r="F135" s="10" t="s">
        <v>477</v>
      </c>
      <c r="G135" s="159"/>
      <c r="H135" s="159"/>
      <c r="I135" s="159"/>
    </row>
    <row r="136" spans="1:9" x14ac:dyDescent="0.25">
      <c r="A136" s="64" t="s">
        <v>274</v>
      </c>
      <c r="B136" s="70"/>
      <c r="C136" s="70" t="s">
        <v>50</v>
      </c>
      <c r="D136" s="32" t="s">
        <v>2</v>
      </c>
      <c r="E136" s="32" t="s">
        <v>578</v>
      </c>
      <c r="F136" s="10" t="s">
        <v>477</v>
      </c>
      <c r="G136" s="159"/>
      <c r="H136" s="159"/>
      <c r="I136" s="159"/>
    </row>
    <row r="137" spans="1:9" ht="38.25" x14ac:dyDescent="0.25">
      <c r="A137" s="64" t="s">
        <v>275</v>
      </c>
      <c r="B137" s="69" t="s">
        <v>41</v>
      </c>
      <c r="C137" s="69">
        <v>5</v>
      </c>
      <c r="D137" s="36" t="s">
        <v>794</v>
      </c>
      <c r="E137" s="36" t="s">
        <v>795</v>
      </c>
      <c r="F137" s="10" t="s">
        <v>16</v>
      </c>
      <c r="G137" s="13" t="str">
        <f>KORISNICI!G146</f>
        <v>/</v>
      </c>
      <c r="H137" s="13" t="str">
        <f>KORISNICI!H146</f>
        <v>/</v>
      </c>
      <c r="I137" s="13" t="str">
        <f>KORISNICI!I146</f>
        <v>/</v>
      </c>
    </row>
    <row r="138" spans="1:9" x14ac:dyDescent="0.25">
      <c r="A138" s="64" t="s">
        <v>276</v>
      </c>
      <c r="B138" s="70"/>
      <c r="C138" s="70" t="s">
        <v>22</v>
      </c>
      <c r="D138" s="32" t="s">
        <v>113</v>
      </c>
      <c r="E138" s="32" t="s">
        <v>580</v>
      </c>
      <c r="F138" s="10" t="s">
        <v>477</v>
      </c>
      <c r="G138" s="159"/>
      <c r="H138" s="159"/>
      <c r="I138" s="159"/>
    </row>
    <row r="139" spans="1:9" x14ac:dyDescent="0.25">
      <c r="A139" s="64" t="s">
        <v>277</v>
      </c>
      <c r="B139" s="70"/>
      <c r="C139" s="70" t="s">
        <v>49</v>
      </c>
      <c r="D139" s="32" t="s">
        <v>112</v>
      </c>
      <c r="E139" s="32" t="s">
        <v>581</v>
      </c>
      <c r="F139" s="10" t="s">
        <v>477</v>
      </c>
      <c r="G139" s="159"/>
      <c r="H139" s="159"/>
      <c r="I139" s="159"/>
    </row>
    <row r="140" spans="1:9" x14ac:dyDescent="0.25">
      <c r="A140" s="64" t="s">
        <v>278</v>
      </c>
      <c r="B140" s="70"/>
      <c r="C140" s="70" t="s">
        <v>50</v>
      </c>
      <c r="D140" s="32" t="s">
        <v>114</v>
      </c>
      <c r="E140" s="32" t="s">
        <v>582</v>
      </c>
      <c r="F140" s="10" t="s">
        <v>477</v>
      </c>
      <c r="G140" s="159"/>
      <c r="H140" s="159"/>
      <c r="I140" s="159"/>
    </row>
    <row r="141" spans="1:9" x14ac:dyDescent="0.25">
      <c r="A141" s="64" t="s">
        <v>279</v>
      </c>
      <c r="B141" s="70"/>
      <c r="C141" s="70" t="s">
        <v>23</v>
      </c>
      <c r="D141" s="32" t="s">
        <v>115</v>
      </c>
      <c r="E141" s="32" t="s">
        <v>583</v>
      </c>
      <c r="F141" s="10" t="s">
        <v>477</v>
      </c>
      <c r="G141" s="159"/>
      <c r="H141" s="159"/>
      <c r="I141" s="159"/>
    </row>
    <row r="142" spans="1:9" x14ac:dyDescent="0.25">
      <c r="A142" s="64" t="s">
        <v>280</v>
      </c>
      <c r="B142" s="70"/>
      <c r="C142" s="70" t="s">
        <v>52</v>
      </c>
      <c r="D142" s="32" t="s">
        <v>365</v>
      </c>
      <c r="E142" s="32" t="s">
        <v>584</v>
      </c>
      <c r="F142" s="10" t="s">
        <v>477</v>
      </c>
      <c r="G142" s="159"/>
      <c r="H142" s="159"/>
      <c r="I142" s="159"/>
    </row>
    <row r="143" spans="1:9" x14ac:dyDescent="0.25">
      <c r="A143" s="64" t="s">
        <v>281</v>
      </c>
      <c r="B143" s="70"/>
      <c r="C143" s="70" t="s">
        <v>24</v>
      </c>
      <c r="D143" s="32" t="s">
        <v>366</v>
      </c>
      <c r="E143" s="32" t="s">
        <v>585</v>
      </c>
      <c r="F143" s="10" t="s">
        <v>477</v>
      </c>
      <c r="G143" s="159"/>
      <c r="H143" s="159"/>
      <c r="I143" s="159"/>
    </row>
    <row r="144" spans="1:9" x14ac:dyDescent="0.25">
      <c r="A144" s="64" t="s">
        <v>282</v>
      </c>
      <c r="B144" s="70"/>
      <c r="C144" s="70" t="s">
        <v>93</v>
      </c>
      <c r="D144" s="32" t="s">
        <v>367</v>
      </c>
      <c r="E144" s="32" t="s">
        <v>586</v>
      </c>
      <c r="F144" s="10" t="s">
        <v>477</v>
      </c>
      <c r="G144" s="159"/>
      <c r="H144" s="159"/>
      <c r="I144" s="159"/>
    </row>
    <row r="145" spans="1:9" x14ac:dyDescent="0.25">
      <c r="A145" s="64" t="s">
        <v>283</v>
      </c>
      <c r="B145" s="70"/>
      <c r="C145" s="70" t="s">
        <v>33</v>
      </c>
      <c r="D145" s="32" t="s">
        <v>368</v>
      </c>
      <c r="E145" s="32" t="s">
        <v>587</v>
      </c>
      <c r="F145" s="10" t="s">
        <v>477</v>
      </c>
      <c r="G145" s="159"/>
      <c r="H145" s="159"/>
      <c r="I145" s="159"/>
    </row>
    <row r="146" spans="1:9" x14ac:dyDescent="0.25">
      <c r="A146" s="64" t="s">
        <v>458</v>
      </c>
      <c r="B146" s="70"/>
      <c r="C146" s="70" t="s">
        <v>153</v>
      </c>
      <c r="D146" s="32" t="s">
        <v>116</v>
      </c>
      <c r="E146" s="32" t="s">
        <v>588</v>
      </c>
      <c r="F146" s="10" t="s">
        <v>477</v>
      </c>
      <c r="G146" s="159"/>
      <c r="H146" s="159"/>
      <c r="I146" s="159"/>
    </row>
    <row r="147" spans="1:9" x14ac:dyDescent="0.25">
      <c r="A147" s="64" t="s">
        <v>459</v>
      </c>
      <c r="B147" s="70"/>
      <c r="C147" s="70" t="s">
        <v>154</v>
      </c>
      <c r="D147" s="32" t="s">
        <v>117</v>
      </c>
      <c r="E147" s="32" t="s">
        <v>589</v>
      </c>
      <c r="F147" s="10" t="s">
        <v>477</v>
      </c>
      <c r="G147" s="159"/>
      <c r="H147" s="159"/>
      <c r="I147" s="159"/>
    </row>
    <row r="148" spans="1:9" x14ac:dyDescent="0.25">
      <c r="A148" s="64" t="s">
        <v>460</v>
      </c>
      <c r="B148" s="70"/>
      <c r="C148" s="70" t="s">
        <v>40</v>
      </c>
      <c r="D148" s="32" t="s">
        <v>118</v>
      </c>
      <c r="E148" s="32" t="s">
        <v>590</v>
      </c>
      <c r="F148" s="10" t="s">
        <v>477</v>
      </c>
      <c r="G148" s="159"/>
      <c r="H148" s="159"/>
      <c r="I148" s="159"/>
    </row>
    <row r="149" spans="1:9" x14ac:dyDescent="0.25">
      <c r="A149" s="64" t="s">
        <v>461</v>
      </c>
      <c r="B149" s="70"/>
      <c r="C149" s="70" t="s">
        <v>159</v>
      </c>
      <c r="D149" s="32" t="s">
        <v>119</v>
      </c>
      <c r="E149" s="32" t="s">
        <v>591</v>
      </c>
      <c r="F149" s="10" t="s">
        <v>477</v>
      </c>
      <c r="G149" s="159"/>
      <c r="H149" s="159"/>
      <c r="I149" s="159"/>
    </row>
    <row r="150" spans="1:9" x14ac:dyDescent="0.25">
      <c r="A150" s="67"/>
      <c r="B150" s="68"/>
      <c r="C150" s="68"/>
      <c r="D150" s="51"/>
      <c r="E150" s="51"/>
      <c r="F150" s="28"/>
      <c r="G150" s="62"/>
      <c r="H150" s="62"/>
      <c r="I150" s="62"/>
    </row>
    <row r="151" spans="1:9" ht="25.5" x14ac:dyDescent="0.25">
      <c r="A151" s="146" t="s">
        <v>284</v>
      </c>
      <c r="B151" s="147" t="s">
        <v>23</v>
      </c>
      <c r="C151" s="147"/>
      <c r="D151" s="151" t="s">
        <v>17</v>
      </c>
      <c r="E151" s="151" t="s">
        <v>598</v>
      </c>
      <c r="F151" s="152"/>
      <c r="G151" s="153"/>
      <c r="H151" s="153"/>
      <c r="I151" s="153"/>
    </row>
    <row r="152" spans="1:9" ht="191.25" x14ac:dyDescent="0.25">
      <c r="A152" s="64" t="s">
        <v>285</v>
      </c>
      <c r="B152" s="69" t="s">
        <v>23</v>
      </c>
      <c r="C152" s="69">
        <v>1</v>
      </c>
      <c r="D152" s="160" t="s">
        <v>796</v>
      </c>
      <c r="E152" s="160" t="s">
        <v>797</v>
      </c>
      <c r="F152" s="10" t="s">
        <v>6</v>
      </c>
      <c r="G152" s="159"/>
      <c r="H152" s="159"/>
      <c r="I152" s="159"/>
    </row>
    <row r="153" spans="1:9" x14ac:dyDescent="0.25">
      <c r="A153" s="67"/>
      <c r="B153" s="68"/>
      <c r="C153" s="68"/>
      <c r="D153" s="51"/>
      <c r="E153" s="51"/>
      <c r="F153" s="28"/>
      <c r="G153" s="62"/>
      <c r="H153" s="62"/>
      <c r="I153" s="62"/>
    </row>
    <row r="154" spans="1:9" x14ac:dyDescent="0.25">
      <c r="A154" s="146" t="s">
        <v>286</v>
      </c>
      <c r="B154" s="147" t="s">
        <v>46</v>
      </c>
      <c r="C154" s="147"/>
      <c r="D154" s="148" t="s">
        <v>411</v>
      </c>
      <c r="E154" s="148" t="s">
        <v>599</v>
      </c>
      <c r="F154" s="149"/>
      <c r="G154" s="60"/>
      <c r="H154" s="60"/>
      <c r="I154" s="60"/>
    </row>
    <row r="155" spans="1:9" x14ac:dyDescent="0.25">
      <c r="A155" s="147"/>
      <c r="B155" s="147"/>
      <c r="C155" s="147"/>
      <c r="D155" s="148" t="s">
        <v>47</v>
      </c>
      <c r="E155" s="148" t="s">
        <v>600</v>
      </c>
      <c r="F155" s="149"/>
      <c r="G155" s="60"/>
      <c r="H155" s="60"/>
      <c r="I155" s="60"/>
    </row>
    <row r="156" spans="1:9" ht="25.5" x14ac:dyDescent="0.25">
      <c r="A156" s="64" t="s">
        <v>287</v>
      </c>
      <c r="B156" s="75" t="s">
        <v>46</v>
      </c>
      <c r="C156" s="75">
        <v>1</v>
      </c>
      <c r="D156" s="36" t="s">
        <v>798</v>
      </c>
      <c r="E156" s="36" t="s">
        <v>799</v>
      </c>
      <c r="F156" s="10" t="s">
        <v>16</v>
      </c>
      <c r="G156" s="13" t="str">
        <f>KORISNICI!G165</f>
        <v>/</v>
      </c>
      <c r="H156" s="13" t="str">
        <f>KORISNICI!H165</f>
        <v>/</v>
      </c>
      <c r="I156" s="13" t="str">
        <f>KORISNICI!I165</f>
        <v>/</v>
      </c>
    </row>
    <row r="157" spans="1:9" x14ac:dyDescent="0.25">
      <c r="A157" s="64" t="s">
        <v>288</v>
      </c>
      <c r="B157" s="70"/>
      <c r="C157" s="70" t="s">
        <v>22</v>
      </c>
      <c r="D157" s="34" t="s">
        <v>127</v>
      </c>
      <c r="E157" s="34" t="s">
        <v>127</v>
      </c>
      <c r="F157" s="10" t="s">
        <v>6</v>
      </c>
      <c r="G157" s="159"/>
      <c r="H157" s="159"/>
      <c r="I157" s="159"/>
    </row>
    <row r="158" spans="1:9" x14ac:dyDescent="0.25">
      <c r="A158" s="64" t="s">
        <v>289</v>
      </c>
      <c r="B158" s="70"/>
      <c r="C158" s="70" t="s">
        <v>49</v>
      </c>
      <c r="D158" s="34" t="s">
        <v>128</v>
      </c>
      <c r="E158" s="34" t="s">
        <v>128</v>
      </c>
      <c r="F158" s="10" t="s">
        <v>6</v>
      </c>
      <c r="G158" s="159"/>
      <c r="H158" s="159"/>
      <c r="I158" s="159"/>
    </row>
    <row r="159" spans="1:9" x14ac:dyDescent="0.25">
      <c r="A159" s="64" t="s">
        <v>290</v>
      </c>
      <c r="B159" s="70"/>
      <c r="C159" s="70" t="s">
        <v>50</v>
      </c>
      <c r="D159" s="34" t="s">
        <v>129</v>
      </c>
      <c r="E159" s="34" t="s">
        <v>129</v>
      </c>
      <c r="F159" s="10" t="s">
        <v>6</v>
      </c>
      <c r="G159" s="159"/>
      <c r="H159" s="159"/>
      <c r="I159" s="159"/>
    </row>
    <row r="160" spans="1:9" ht="38.25" x14ac:dyDescent="0.25">
      <c r="A160" s="64" t="s">
        <v>291</v>
      </c>
      <c r="B160" s="75" t="s">
        <v>46</v>
      </c>
      <c r="C160" s="75">
        <v>2</v>
      </c>
      <c r="D160" s="36" t="s">
        <v>800</v>
      </c>
      <c r="E160" s="36" t="s">
        <v>801</v>
      </c>
      <c r="F160" s="10" t="s">
        <v>16</v>
      </c>
      <c r="G160" s="13" t="str">
        <f>KORISNICI!G169</f>
        <v>/</v>
      </c>
      <c r="H160" s="13" t="str">
        <f>KORISNICI!H169</f>
        <v>/</v>
      </c>
      <c r="I160" s="13" t="str">
        <f>KORISNICI!I169</f>
        <v>/</v>
      </c>
    </row>
    <row r="161" spans="1:9" x14ac:dyDescent="0.25">
      <c r="A161" s="64" t="s">
        <v>292</v>
      </c>
      <c r="B161" s="70"/>
      <c r="C161" s="70" t="s">
        <v>49</v>
      </c>
      <c r="D161" s="34" t="s">
        <v>130</v>
      </c>
      <c r="E161" s="34" t="s">
        <v>130</v>
      </c>
      <c r="F161" s="14" t="s">
        <v>6</v>
      </c>
      <c r="G161" s="159"/>
      <c r="H161" s="159"/>
      <c r="I161" s="159"/>
    </row>
    <row r="162" spans="1:9" x14ac:dyDescent="0.25">
      <c r="A162" s="64" t="s">
        <v>293</v>
      </c>
      <c r="B162" s="70"/>
      <c r="C162" s="70" t="s">
        <v>50</v>
      </c>
      <c r="D162" s="34" t="s">
        <v>131</v>
      </c>
      <c r="E162" s="34" t="s">
        <v>131</v>
      </c>
      <c r="F162" s="14" t="s">
        <v>6</v>
      </c>
      <c r="G162" s="159"/>
      <c r="H162" s="159"/>
      <c r="I162" s="159"/>
    </row>
    <row r="163" spans="1:9" x14ac:dyDescent="0.25">
      <c r="A163" s="64" t="s">
        <v>294</v>
      </c>
      <c r="B163" s="70"/>
      <c r="C163" s="70" t="s">
        <v>23</v>
      </c>
      <c r="D163" s="34" t="s">
        <v>132</v>
      </c>
      <c r="E163" s="34" t="s">
        <v>132</v>
      </c>
      <c r="F163" s="14" t="s">
        <v>6</v>
      </c>
      <c r="G163" s="159"/>
      <c r="H163" s="159"/>
      <c r="I163" s="159"/>
    </row>
    <row r="164" spans="1:9" ht="38.25" x14ac:dyDescent="0.25">
      <c r="A164" s="64" t="s">
        <v>295</v>
      </c>
      <c r="B164" s="75" t="s">
        <v>46</v>
      </c>
      <c r="C164" s="75">
        <v>3</v>
      </c>
      <c r="D164" s="36" t="s">
        <v>802</v>
      </c>
      <c r="E164" s="36" t="s">
        <v>803</v>
      </c>
      <c r="F164" s="10" t="s">
        <v>16</v>
      </c>
      <c r="G164" s="13" t="str">
        <f>KORISNICI!G173</f>
        <v>/</v>
      </c>
      <c r="H164" s="13" t="str">
        <f>KORISNICI!H173</f>
        <v>/</v>
      </c>
      <c r="I164" s="13" t="str">
        <f>KORISNICI!I173</f>
        <v>/</v>
      </c>
    </row>
    <row r="165" spans="1:9" x14ac:dyDescent="0.25">
      <c r="A165" s="64" t="s">
        <v>296</v>
      </c>
      <c r="B165" s="70"/>
      <c r="C165" s="70" t="s">
        <v>22</v>
      </c>
      <c r="D165" s="34" t="s">
        <v>133</v>
      </c>
      <c r="E165" s="34" t="s">
        <v>630</v>
      </c>
      <c r="F165" s="10" t="s">
        <v>477</v>
      </c>
      <c r="G165" s="159"/>
      <c r="H165" s="159"/>
      <c r="I165" s="159"/>
    </row>
    <row r="166" spans="1:9" x14ac:dyDescent="0.25">
      <c r="A166" s="64" t="s">
        <v>297</v>
      </c>
      <c r="B166" s="70"/>
      <c r="C166" s="70" t="s">
        <v>49</v>
      </c>
      <c r="D166" s="34" t="s">
        <v>134</v>
      </c>
      <c r="E166" s="34" t="s">
        <v>631</v>
      </c>
      <c r="F166" s="10" t="s">
        <v>477</v>
      </c>
      <c r="G166" s="159"/>
      <c r="H166" s="159"/>
      <c r="I166" s="159"/>
    </row>
    <row r="167" spans="1:9" x14ac:dyDescent="0.25">
      <c r="A167" s="64" t="s">
        <v>298</v>
      </c>
      <c r="B167" s="70"/>
      <c r="C167" s="70" t="s">
        <v>50</v>
      </c>
      <c r="D167" s="34" t="s">
        <v>135</v>
      </c>
      <c r="E167" s="34" t="s">
        <v>632</v>
      </c>
      <c r="F167" s="10" t="s">
        <v>477</v>
      </c>
      <c r="G167" s="159"/>
      <c r="H167" s="159"/>
      <c r="I167" s="159"/>
    </row>
    <row r="168" spans="1:9" x14ac:dyDescent="0.25">
      <c r="A168" s="64" t="s">
        <v>299</v>
      </c>
      <c r="B168" s="75" t="s">
        <v>46</v>
      </c>
      <c r="C168" s="75">
        <v>4</v>
      </c>
      <c r="D168" s="36" t="s">
        <v>142</v>
      </c>
      <c r="E168" s="36" t="s">
        <v>633</v>
      </c>
      <c r="F168" s="10" t="s">
        <v>16</v>
      </c>
      <c r="G168" s="13" t="str">
        <f>KORISNICI!G177</f>
        <v>/</v>
      </c>
      <c r="H168" s="13" t="str">
        <f>KORISNICI!H177</f>
        <v>/</v>
      </c>
      <c r="I168" s="13" t="str">
        <f>KORISNICI!I177</f>
        <v>/</v>
      </c>
    </row>
    <row r="169" spans="1:9" x14ac:dyDescent="0.25">
      <c r="A169" s="64" t="s">
        <v>300</v>
      </c>
      <c r="B169" s="70"/>
      <c r="C169" s="70" t="s">
        <v>22</v>
      </c>
      <c r="D169" s="34" t="s">
        <v>127</v>
      </c>
      <c r="E169" s="34" t="s">
        <v>127</v>
      </c>
      <c r="F169" s="10" t="s">
        <v>477</v>
      </c>
      <c r="G169" s="159"/>
      <c r="H169" s="159"/>
      <c r="I169" s="159"/>
    </row>
    <row r="170" spans="1:9" x14ac:dyDescent="0.25">
      <c r="A170" s="64" t="s">
        <v>301</v>
      </c>
      <c r="B170" s="70"/>
      <c r="C170" s="70" t="s">
        <v>49</v>
      </c>
      <c r="D170" s="34" t="s">
        <v>128</v>
      </c>
      <c r="E170" s="34" t="s">
        <v>128</v>
      </c>
      <c r="F170" s="10" t="s">
        <v>477</v>
      </c>
      <c r="G170" s="159"/>
      <c r="H170" s="159"/>
      <c r="I170" s="159"/>
    </row>
    <row r="171" spans="1:9" x14ac:dyDescent="0.25">
      <c r="A171" s="64" t="s">
        <v>302</v>
      </c>
      <c r="B171" s="75" t="s">
        <v>46</v>
      </c>
      <c r="C171" s="75">
        <v>5</v>
      </c>
      <c r="D171" s="36" t="s">
        <v>143</v>
      </c>
      <c r="E171" s="36" t="s">
        <v>634</v>
      </c>
      <c r="F171" s="10" t="s">
        <v>16</v>
      </c>
      <c r="G171" s="13" t="str">
        <f>KORISNICI!G180</f>
        <v>/</v>
      </c>
      <c r="H171" s="13" t="str">
        <f>KORISNICI!H180</f>
        <v>/</v>
      </c>
      <c r="I171" s="13" t="str">
        <f>KORISNICI!I180</f>
        <v>/</v>
      </c>
    </row>
    <row r="172" spans="1:9" x14ac:dyDescent="0.25">
      <c r="A172" s="64" t="s">
        <v>303</v>
      </c>
      <c r="B172" s="70"/>
      <c r="C172" s="70" t="s">
        <v>22</v>
      </c>
      <c r="D172" s="34" t="s">
        <v>130</v>
      </c>
      <c r="E172" s="34" t="s">
        <v>130</v>
      </c>
      <c r="F172" s="10" t="s">
        <v>477</v>
      </c>
      <c r="G172" s="159"/>
      <c r="H172" s="159"/>
      <c r="I172" s="159"/>
    </row>
    <row r="173" spans="1:9" x14ac:dyDescent="0.25">
      <c r="A173" s="64" t="s">
        <v>304</v>
      </c>
      <c r="B173" s="70"/>
      <c r="C173" s="70" t="s">
        <v>49</v>
      </c>
      <c r="D173" s="34" t="s">
        <v>131</v>
      </c>
      <c r="E173" s="34" t="s">
        <v>131</v>
      </c>
      <c r="F173" s="10" t="s">
        <v>477</v>
      </c>
      <c r="G173" s="159"/>
      <c r="H173" s="159"/>
      <c r="I173" s="159"/>
    </row>
    <row r="174" spans="1:9" x14ac:dyDescent="0.25">
      <c r="A174" s="64" t="s">
        <v>305</v>
      </c>
      <c r="B174" s="70"/>
      <c r="C174" s="70" t="s">
        <v>50</v>
      </c>
      <c r="D174" s="34" t="s">
        <v>128</v>
      </c>
      <c r="E174" s="34" t="s">
        <v>128</v>
      </c>
      <c r="F174" s="10" t="s">
        <v>477</v>
      </c>
      <c r="G174" s="159"/>
      <c r="H174" s="159"/>
      <c r="I174" s="159"/>
    </row>
    <row r="175" spans="1:9" x14ac:dyDescent="0.25">
      <c r="A175" s="64" t="s">
        <v>306</v>
      </c>
      <c r="B175" s="75" t="s">
        <v>46</v>
      </c>
      <c r="C175" s="75">
        <v>6</v>
      </c>
      <c r="D175" s="36" t="s">
        <v>144</v>
      </c>
      <c r="E175" s="36" t="s">
        <v>635</v>
      </c>
      <c r="F175" s="10" t="s">
        <v>16</v>
      </c>
      <c r="G175" s="13" t="str">
        <f>KORISNICI!G184</f>
        <v>/</v>
      </c>
      <c r="H175" s="13" t="str">
        <f>KORISNICI!H184</f>
        <v>/</v>
      </c>
      <c r="I175" s="13" t="str">
        <f>KORISNICI!I184</f>
        <v>/</v>
      </c>
    </row>
    <row r="176" spans="1:9" x14ac:dyDescent="0.25">
      <c r="A176" s="64" t="s">
        <v>307</v>
      </c>
      <c r="B176" s="70"/>
      <c r="C176" s="70" t="s">
        <v>22</v>
      </c>
      <c r="D176" s="34" t="s">
        <v>130</v>
      </c>
      <c r="E176" s="34" t="s">
        <v>130</v>
      </c>
      <c r="F176" s="10" t="s">
        <v>477</v>
      </c>
      <c r="G176" s="159"/>
      <c r="H176" s="159"/>
      <c r="I176" s="159"/>
    </row>
    <row r="177" spans="1:9" ht="25.5" x14ac:dyDescent="0.25">
      <c r="A177" s="64" t="s">
        <v>308</v>
      </c>
      <c r="B177" s="75" t="s">
        <v>46</v>
      </c>
      <c r="C177" s="75">
        <v>7</v>
      </c>
      <c r="D177" s="36" t="s">
        <v>145</v>
      </c>
      <c r="E177" s="36" t="s">
        <v>636</v>
      </c>
      <c r="F177" s="10" t="s">
        <v>16</v>
      </c>
      <c r="G177" s="13" t="str">
        <f>KORISNICI!G186</f>
        <v>/</v>
      </c>
      <c r="H177" s="13" t="str">
        <f>KORISNICI!H186</f>
        <v>/</v>
      </c>
      <c r="I177" s="13" t="str">
        <f>KORISNICI!I186</f>
        <v>/</v>
      </c>
    </row>
    <row r="178" spans="1:9" x14ac:dyDescent="0.25">
      <c r="A178" s="64" t="s">
        <v>309</v>
      </c>
      <c r="B178" s="70"/>
      <c r="C178" s="70" t="s">
        <v>49</v>
      </c>
      <c r="D178" s="34" t="s">
        <v>146</v>
      </c>
      <c r="E178" s="34" t="s">
        <v>146</v>
      </c>
      <c r="F178" s="14" t="s">
        <v>6</v>
      </c>
      <c r="G178" s="159"/>
      <c r="H178" s="159"/>
      <c r="I178" s="159"/>
    </row>
    <row r="179" spans="1:9" x14ac:dyDescent="0.25">
      <c r="A179" s="64" t="s">
        <v>310</v>
      </c>
      <c r="B179" s="70"/>
      <c r="C179" s="70" t="s">
        <v>50</v>
      </c>
      <c r="D179" s="34" t="s">
        <v>147</v>
      </c>
      <c r="E179" s="34" t="s">
        <v>147</v>
      </c>
      <c r="F179" s="14" t="s">
        <v>6</v>
      </c>
      <c r="G179" s="159"/>
      <c r="H179" s="159"/>
      <c r="I179" s="159"/>
    </row>
    <row r="180" spans="1:9" x14ac:dyDescent="0.25">
      <c r="A180" s="64" t="s">
        <v>311</v>
      </c>
      <c r="B180" s="70"/>
      <c r="C180" s="70" t="s">
        <v>23</v>
      </c>
      <c r="D180" s="34" t="s">
        <v>148</v>
      </c>
      <c r="E180" s="34" t="s">
        <v>148</v>
      </c>
      <c r="F180" s="14" t="s">
        <v>6</v>
      </c>
      <c r="G180" s="159"/>
      <c r="H180" s="159"/>
      <c r="I180" s="159"/>
    </row>
    <row r="181" spans="1:9" x14ac:dyDescent="0.25">
      <c r="A181" s="146"/>
      <c r="B181" s="147"/>
      <c r="C181" s="147"/>
      <c r="D181" s="148" t="s">
        <v>51</v>
      </c>
      <c r="E181" s="148" t="s">
        <v>618</v>
      </c>
      <c r="F181" s="149"/>
      <c r="G181" s="60"/>
      <c r="H181" s="60"/>
      <c r="I181" s="60"/>
    </row>
    <row r="182" spans="1:9" ht="38.25" x14ac:dyDescent="0.25">
      <c r="A182" s="64" t="s">
        <v>312</v>
      </c>
      <c r="B182" s="75" t="s">
        <v>46</v>
      </c>
      <c r="C182" s="75">
        <v>8</v>
      </c>
      <c r="D182" s="37" t="s">
        <v>804</v>
      </c>
      <c r="E182" s="37" t="s">
        <v>805</v>
      </c>
      <c r="F182" s="10" t="s">
        <v>16</v>
      </c>
      <c r="G182" s="13" t="str">
        <f>KORISNICI!G191</f>
        <v>/</v>
      </c>
      <c r="H182" s="13" t="str">
        <f>KORISNICI!H191</f>
        <v>/</v>
      </c>
      <c r="I182" s="13" t="str">
        <f>KORISNICI!I191</f>
        <v>/</v>
      </c>
    </row>
    <row r="183" spans="1:9" x14ac:dyDescent="0.25">
      <c r="A183" s="64" t="s">
        <v>313</v>
      </c>
      <c r="B183" s="70"/>
      <c r="C183" s="70" t="s">
        <v>22</v>
      </c>
      <c r="D183" s="6" t="s">
        <v>136</v>
      </c>
      <c r="E183" s="6" t="s">
        <v>637</v>
      </c>
      <c r="F183" s="14" t="s">
        <v>477</v>
      </c>
      <c r="G183" s="159"/>
      <c r="H183" s="159"/>
      <c r="I183" s="159"/>
    </row>
    <row r="184" spans="1:9" x14ac:dyDescent="0.25">
      <c r="A184" s="64" t="s">
        <v>314</v>
      </c>
      <c r="B184" s="70"/>
      <c r="C184" s="70" t="s">
        <v>49</v>
      </c>
      <c r="D184" s="6" t="s">
        <v>137</v>
      </c>
      <c r="E184" s="6" t="s">
        <v>638</v>
      </c>
      <c r="F184" s="14" t="s">
        <v>477</v>
      </c>
      <c r="G184" s="159"/>
      <c r="H184" s="159"/>
      <c r="I184" s="159"/>
    </row>
    <row r="185" spans="1:9" ht="25.5" x14ac:dyDescent="0.25">
      <c r="A185" s="64" t="s">
        <v>315</v>
      </c>
      <c r="B185" s="75" t="s">
        <v>46</v>
      </c>
      <c r="C185" s="75">
        <v>9</v>
      </c>
      <c r="D185" s="33" t="s">
        <v>806</v>
      </c>
      <c r="E185" s="33" t="s">
        <v>807</v>
      </c>
      <c r="F185" s="10" t="s">
        <v>16</v>
      </c>
      <c r="G185" s="13" t="str">
        <f>KORISNICI!G194</f>
        <v>/</v>
      </c>
      <c r="H185" s="13" t="str">
        <f>KORISNICI!H194</f>
        <v>/</v>
      </c>
      <c r="I185" s="13" t="str">
        <f>KORISNICI!I194</f>
        <v>/</v>
      </c>
    </row>
    <row r="186" spans="1:9" x14ac:dyDescent="0.25">
      <c r="A186" s="64" t="s">
        <v>316</v>
      </c>
      <c r="B186" s="70"/>
      <c r="C186" s="70" t="s">
        <v>22</v>
      </c>
      <c r="D186" s="6" t="s">
        <v>138</v>
      </c>
      <c r="E186" s="6" t="s">
        <v>641</v>
      </c>
      <c r="F186" s="14" t="s">
        <v>477</v>
      </c>
      <c r="G186" s="159"/>
      <c r="H186" s="159"/>
      <c r="I186" s="159"/>
    </row>
    <row r="187" spans="1:9" x14ac:dyDescent="0.25">
      <c r="A187" s="64" t="s">
        <v>317</v>
      </c>
      <c r="B187" s="70"/>
      <c r="C187" s="70" t="s">
        <v>49</v>
      </c>
      <c r="D187" s="6" t="s">
        <v>139</v>
      </c>
      <c r="E187" s="6" t="s">
        <v>642</v>
      </c>
      <c r="F187" s="14" t="s">
        <v>477</v>
      </c>
      <c r="G187" s="159"/>
      <c r="H187" s="159"/>
      <c r="I187" s="159"/>
    </row>
    <row r="188" spans="1:9" x14ac:dyDescent="0.25">
      <c r="A188" s="64" t="s">
        <v>318</v>
      </c>
      <c r="B188" s="70"/>
      <c r="C188" s="70" t="s">
        <v>50</v>
      </c>
      <c r="D188" s="6" t="s">
        <v>140</v>
      </c>
      <c r="E188" s="6" t="s">
        <v>643</v>
      </c>
      <c r="F188" s="14" t="s">
        <v>477</v>
      </c>
      <c r="G188" s="159"/>
      <c r="H188" s="159"/>
      <c r="I188" s="159"/>
    </row>
    <row r="189" spans="1:9" ht="25.5" x14ac:dyDescent="0.25">
      <c r="A189" s="64" t="s">
        <v>319</v>
      </c>
      <c r="B189" s="75" t="s">
        <v>46</v>
      </c>
      <c r="C189" s="75">
        <v>10</v>
      </c>
      <c r="D189" s="33" t="s">
        <v>808</v>
      </c>
      <c r="E189" s="33" t="s">
        <v>809</v>
      </c>
      <c r="F189" s="14" t="s">
        <v>477</v>
      </c>
      <c r="G189" s="159"/>
      <c r="H189" s="159"/>
      <c r="I189" s="159"/>
    </row>
    <row r="190" spans="1:9" ht="25.5" x14ac:dyDescent="0.25">
      <c r="A190" s="64" t="s">
        <v>320</v>
      </c>
      <c r="B190" s="75" t="s">
        <v>46</v>
      </c>
      <c r="C190" s="75">
        <v>11</v>
      </c>
      <c r="D190" s="33" t="s">
        <v>810</v>
      </c>
      <c r="E190" s="33" t="s">
        <v>811</v>
      </c>
      <c r="F190" s="14" t="s">
        <v>477</v>
      </c>
      <c r="G190" s="159"/>
      <c r="H190" s="159"/>
      <c r="I190" s="159"/>
    </row>
    <row r="191" spans="1:9" x14ac:dyDescent="0.25">
      <c r="A191" s="146"/>
      <c r="B191" s="147"/>
      <c r="C191" s="147"/>
      <c r="D191" s="148" t="s">
        <v>123</v>
      </c>
      <c r="E191" s="148" t="s">
        <v>619</v>
      </c>
      <c r="F191" s="149"/>
      <c r="G191" s="60"/>
      <c r="H191" s="60"/>
      <c r="I191" s="60"/>
    </row>
    <row r="192" spans="1:9" x14ac:dyDescent="0.25">
      <c r="A192" s="64" t="s">
        <v>321</v>
      </c>
      <c r="B192" s="75" t="s">
        <v>46</v>
      </c>
      <c r="C192" s="75">
        <v>12</v>
      </c>
      <c r="D192" s="36" t="s">
        <v>812</v>
      </c>
      <c r="E192" s="36" t="s">
        <v>646</v>
      </c>
      <c r="F192" s="10" t="s">
        <v>477</v>
      </c>
      <c r="G192" s="159"/>
      <c r="H192" s="159"/>
      <c r="I192" s="159"/>
    </row>
    <row r="193" spans="1:9" ht="51" x14ac:dyDescent="0.25">
      <c r="A193" s="64" t="s">
        <v>322</v>
      </c>
      <c r="B193" s="75" t="s">
        <v>46</v>
      </c>
      <c r="C193" s="75">
        <v>13</v>
      </c>
      <c r="D193" s="36" t="s">
        <v>813</v>
      </c>
      <c r="E193" s="36" t="s">
        <v>814</v>
      </c>
      <c r="F193" s="10" t="s">
        <v>477</v>
      </c>
      <c r="G193" s="159"/>
      <c r="H193" s="159"/>
      <c r="I193" s="159"/>
    </row>
    <row r="194" spans="1:9" x14ac:dyDescent="0.25">
      <c r="A194" s="64" t="s">
        <v>323</v>
      </c>
      <c r="B194" s="75" t="s">
        <v>46</v>
      </c>
      <c r="C194" s="75">
        <v>14</v>
      </c>
      <c r="D194" s="36" t="s">
        <v>815</v>
      </c>
      <c r="E194" s="36" t="s">
        <v>816</v>
      </c>
      <c r="F194" s="10" t="s">
        <v>477</v>
      </c>
      <c r="G194" s="159"/>
      <c r="H194" s="159"/>
      <c r="I194" s="159"/>
    </row>
    <row r="195" spans="1:9" ht="25.5" x14ac:dyDescent="0.25">
      <c r="A195" s="64" t="s">
        <v>324</v>
      </c>
      <c r="B195" s="75" t="s">
        <v>46</v>
      </c>
      <c r="C195" s="75">
        <v>15</v>
      </c>
      <c r="D195" s="36" t="s">
        <v>817</v>
      </c>
      <c r="E195" s="36" t="s">
        <v>818</v>
      </c>
      <c r="F195" s="10" t="s">
        <v>477</v>
      </c>
      <c r="G195" s="159"/>
      <c r="H195" s="159"/>
      <c r="I195" s="159"/>
    </row>
    <row r="196" spans="1:9" ht="51" x14ac:dyDescent="0.25">
      <c r="A196" s="64" t="s">
        <v>325</v>
      </c>
      <c r="B196" s="75" t="s">
        <v>46</v>
      </c>
      <c r="C196" s="75">
        <v>16</v>
      </c>
      <c r="D196" s="36" t="s">
        <v>819</v>
      </c>
      <c r="E196" s="36" t="s">
        <v>820</v>
      </c>
      <c r="F196" s="10" t="s">
        <v>477</v>
      </c>
      <c r="G196" s="159"/>
      <c r="H196" s="159"/>
      <c r="I196" s="159"/>
    </row>
    <row r="197" spans="1:9" ht="25.5" x14ac:dyDescent="0.25">
      <c r="A197" s="64" t="s">
        <v>326</v>
      </c>
      <c r="B197" s="75" t="s">
        <v>46</v>
      </c>
      <c r="C197" s="75">
        <v>17</v>
      </c>
      <c r="D197" s="36" t="s">
        <v>821</v>
      </c>
      <c r="E197" s="36" t="s">
        <v>822</v>
      </c>
      <c r="F197" s="10" t="s">
        <v>477</v>
      </c>
      <c r="G197" s="159"/>
      <c r="H197" s="159"/>
      <c r="I197" s="159"/>
    </row>
    <row r="198" spans="1:9" ht="25.5" x14ac:dyDescent="0.25">
      <c r="A198" s="64" t="s">
        <v>327</v>
      </c>
      <c r="B198" s="75" t="s">
        <v>46</v>
      </c>
      <c r="C198" s="75">
        <v>18</v>
      </c>
      <c r="D198" s="36" t="s">
        <v>823</v>
      </c>
      <c r="E198" s="36" t="s">
        <v>824</v>
      </c>
      <c r="F198" s="10" t="s">
        <v>16</v>
      </c>
      <c r="G198" s="1" t="str">
        <f>KORISNICI!G207</f>
        <v>/</v>
      </c>
      <c r="H198" s="1" t="str">
        <f>KORISNICI!H207</f>
        <v>/</v>
      </c>
      <c r="I198" s="1" t="str">
        <f>KORISNICI!I207</f>
        <v>/</v>
      </c>
    </row>
    <row r="199" spans="1:9" x14ac:dyDescent="0.25">
      <c r="A199" s="64" t="s">
        <v>328</v>
      </c>
      <c r="B199" s="70"/>
      <c r="C199" s="70" t="s">
        <v>22</v>
      </c>
      <c r="D199" s="34" t="s">
        <v>452</v>
      </c>
      <c r="E199" s="34" t="s">
        <v>654</v>
      </c>
      <c r="F199" s="10" t="s">
        <v>477</v>
      </c>
      <c r="G199" s="159"/>
      <c r="H199" s="159"/>
      <c r="I199" s="159"/>
    </row>
    <row r="200" spans="1:9" ht="25.5" x14ac:dyDescent="0.25">
      <c r="A200" s="64" t="s">
        <v>329</v>
      </c>
      <c r="B200" s="70"/>
      <c r="C200" s="70" t="s">
        <v>49</v>
      </c>
      <c r="D200" s="34" t="s">
        <v>121</v>
      </c>
      <c r="E200" s="34" t="s">
        <v>653</v>
      </c>
      <c r="F200" s="10" t="s">
        <v>477</v>
      </c>
      <c r="G200" s="159"/>
      <c r="H200" s="159"/>
      <c r="I200" s="159"/>
    </row>
    <row r="201" spans="1:9" ht="25.5" x14ac:dyDescent="0.25">
      <c r="A201" s="64" t="s">
        <v>330</v>
      </c>
      <c r="B201" s="70"/>
      <c r="C201" s="70" t="s">
        <v>50</v>
      </c>
      <c r="D201" s="34" t="s">
        <v>457</v>
      </c>
      <c r="E201" s="34" t="s">
        <v>655</v>
      </c>
      <c r="F201" s="10" t="s">
        <v>477</v>
      </c>
      <c r="G201" s="159"/>
      <c r="H201" s="159"/>
      <c r="I201" s="159"/>
    </row>
    <row r="202" spans="1:9" x14ac:dyDescent="0.25">
      <c r="A202" s="146"/>
      <c r="B202" s="147"/>
      <c r="C202" s="147"/>
      <c r="D202" s="148" t="s">
        <v>122</v>
      </c>
      <c r="E202" s="148" t="s">
        <v>620</v>
      </c>
      <c r="F202" s="156"/>
      <c r="G202" s="155"/>
      <c r="H202" s="155"/>
      <c r="I202" s="155"/>
    </row>
    <row r="203" spans="1:9" ht="38.25" x14ac:dyDescent="0.25">
      <c r="A203" s="64" t="s">
        <v>331</v>
      </c>
      <c r="B203" s="75" t="s">
        <v>46</v>
      </c>
      <c r="C203" s="75">
        <v>19</v>
      </c>
      <c r="D203" s="36" t="s">
        <v>825</v>
      </c>
      <c r="E203" s="36" t="s">
        <v>826</v>
      </c>
      <c r="F203" s="10" t="s">
        <v>477</v>
      </c>
      <c r="G203" s="159"/>
      <c r="H203" s="159"/>
      <c r="I203" s="159"/>
    </row>
    <row r="204" spans="1:9" ht="51" x14ac:dyDescent="0.25">
      <c r="A204" s="64" t="s">
        <v>332</v>
      </c>
      <c r="B204" s="75" t="s">
        <v>46</v>
      </c>
      <c r="C204" s="75">
        <v>20</v>
      </c>
      <c r="D204" s="36" t="s">
        <v>827</v>
      </c>
      <c r="E204" s="36" t="s">
        <v>828</v>
      </c>
      <c r="F204" s="10" t="s">
        <v>477</v>
      </c>
      <c r="G204" s="159"/>
      <c r="H204" s="159"/>
      <c r="I204" s="159"/>
    </row>
    <row r="205" spans="1:9" ht="25.5" x14ac:dyDescent="0.25">
      <c r="A205" s="64" t="s">
        <v>333</v>
      </c>
      <c r="B205" s="75" t="s">
        <v>46</v>
      </c>
      <c r="C205" s="75">
        <v>21</v>
      </c>
      <c r="D205" s="36" t="s">
        <v>829</v>
      </c>
      <c r="E205" s="36" t="s">
        <v>625</v>
      </c>
      <c r="F205" s="10" t="s">
        <v>477</v>
      </c>
      <c r="G205" s="159"/>
      <c r="H205" s="159"/>
      <c r="I205" s="159"/>
    </row>
    <row r="206" spans="1:9" x14ac:dyDescent="0.25">
      <c r="A206" s="67"/>
      <c r="B206" s="68"/>
      <c r="C206" s="68"/>
      <c r="D206" s="51"/>
      <c r="E206" s="51"/>
      <c r="F206" s="28"/>
      <c r="G206" s="62"/>
      <c r="H206" s="62"/>
      <c r="I206" s="62"/>
    </row>
    <row r="207" spans="1:9" ht="25.5" x14ac:dyDescent="0.25">
      <c r="A207" s="146" t="s">
        <v>334</v>
      </c>
      <c r="B207" s="147" t="s">
        <v>52</v>
      </c>
      <c r="C207" s="157"/>
      <c r="D207" s="151" t="s">
        <v>53</v>
      </c>
      <c r="E207" s="151" t="s">
        <v>656</v>
      </c>
      <c r="F207" s="158"/>
      <c r="G207" s="155"/>
      <c r="H207" s="155"/>
      <c r="I207" s="155"/>
    </row>
    <row r="208" spans="1:9" x14ac:dyDescent="0.25">
      <c r="A208" s="146"/>
      <c r="B208" s="147"/>
      <c r="C208" s="157"/>
      <c r="D208" s="151" t="s">
        <v>54</v>
      </c>
      <c r="E208" s="151" t="s">
        <v>657</v>
      </c>
      <c r="F208" s="158"/>
      <c r="G208" s="155"/>
      <c r="H208" s="155"/>
      <c r="I208" s="155"/>
    </row>
    <row r="209" spans="1:9" x14ac:dyDescent="0.25">
      <c r="A209" s="64" t="s">
        <v>335</v>
      </c>
      <c r="B209" s="69" t="s">
        <v>52</v>
      </c>
      <c r="C209" s="79">
        <v>1</v>
      </c>
      <c r="D209" s="33" t="s">
        <v>55</v>
      </c>
      <c r="E209" s="33" t="s">
        <v>658</v>
      </c>
      <c r="F209" s="10" t="s">
        <v>16</v>
      </c>
      <c r="G209" s="13" t="str">
        <f>KORISNICI!G218</f>
        <v>/</v>
      </c>
      <c r="H209" s="13" t="str">
        <f>KORISNICI!H218</f>
        <v>/</v>
      </c>
      <c r="I209" s="13" t="str">
        <f>KORISNICI!I218</f>
        <v>/</v>
      </c>
    </row>
    <row r="210" spans="1:9" x14ac:dyDescent="0.25">
      <c r="A210" s="64" t="s">
        <v>336</v>
      </c>
      <c r="B210" s="70"/>
      <c r="C210" s="80" t="s">
        <v>22</v>
      </c>
      <c r="D210" s="32" t="s">
        <v>126</v>
      </c>
      <c r="E210" s="32" t="s">
        <v>126</v>
      </c>
      <c r="F210" s="83" t="s">
        <v>48</v>
      </c>
      <c r="G210" s="159"/>
      <c r="H210" s="159"/>
      <c r="I210" s="159"/>
    </row>
    <row r="211" spans="1:9" x14ac:dyDescent="0.25">
      <c r="A211" s="64" t="s">
        <v>337</v>
      </c>
      <c r="B211" s="70"/>
      <c r="C211" s="81" t="s">
        <v>49</v>
      </c>
      <c r="D211" s="32" t="s">
        <v>125</v>
      </c>
      <c r="E211" s="32" t="s">
        <v>125</v>
      </c>
      <c r="F211" s="83" t="s">
        <v>48</v>
      </c>
      <c r="G211" s="159"/>
      <c r="H211" s="159"/>
      <c r="I211" s="159"/>
    </row>
    <row r="212" spans="1:9" x14ac:dyDescent="0.25">
      <c r="A212" s="64" t="s">
        <v>338</v>
      </c>
      <c r="B212" s="70"/>
      <c r="C212" s="81" t="s">
        <v>50</v>
      </c>
      <c r="D212" s="32" t="s">
        <v>56</v>
      </c>
      <c r="E212" s="32" t="s">
        <v>56</v>
      </c>
      <c r="F212" s="83" t="s">
        <v>48</v>
      </c>
      <c r="G212" s="159"/>
      <c r="H212" s="159"/>
      <c r="I212" s="159"/>
    </row>
    <row r="213" spans="1:9" x14ac:dyDescent="0.25">
      <c r="A213" s="64" t="s">
        <v>339</v>
      </c>
      <c r="B213" s="69" t="s">
        <v>52</v>
      </c>
      <c r="C213" s="79">
        <v>2</v>
      </c>
      <c r="D213" s="37" t="s">
        <v>57</v>
      </c>
      <c r="E213" s="37" t="s">
        <v>659</v>
      </c>
      <c r="F213" s="10" t="s">
        <v>16</v>
      </c>
      <c r="G213" s="13" t="str">
        <f>KORISNICI!G222</f>
        <v>/</v>
      </c>
      <c r="H213" s="13" t="str">
        <f>KORISNICI!H222</f>
        <v>/</v>
      </c>
      <c r="I213" s="13" t="str">
        <f>KORISNICI!I222</f>
        <v>/</v>
      </c>
    </row>
    <row r="214" spans="1:9" x14ac:dyDescent="0.25">
      <c r="A214" s="64" t="s">
        <v>340</v>
      </c>
      <c r="B214" s="70"/>
      <c r="C214" s="80" t="s">
        <v>22</v>
      </c>
      <c r="D214" s="6" t="s">
        <v>58</v>
      </c>
      <c r="E214" s="6" t="s">
        <v>58</v>
      </c>
      <c r="F214" s="83" t="s">
        <v>48</v>
      </c>
      <c r="G214" s="159"/>
      <c r="H214" s="159"/>
      <c r="I214" s="159"/>
    </row>
    <row r="215" spans="1:9" x14ac:dyDescent="0.25">
      <c r="A215" s="64" t="s">
        <v>341</v>
      </c>
      <c r="B215" s="70"/>
      <c r="C215" s="81" t="s">
        <v>49</v>
      </c>
      <c r="D215" s="6" t="s">
        <v>59</v>
      </c>
      <c r="E215" s="6" t="s">
        <v>59</v>
      </c>
      <c r="F215" s="83" t="s">
        <v>48</v>
      </c>
      <c r="G215" s="159"/>
      <c r="H215" s="159"/>
      <c r="I215" s="159"/>
    </row>
    <row r="216" spans="1:9" x14ac:dyDescent="0.25">
      <c r="A216" s="64" t="s">
        <v>342</v>
      </c>
      <c r="B216" s="70"/>
      <c r="C216" s="81" t="s">
        <v>50</v>
      </c>
      <c r="D216" s="34" t="s">
        <v>60</v>
      </c>
      <c r="E216" s="34" t="s">
        <v>60</v>
      </c>
      <c r="F216" s="83" t="s">
        <v>48</v>
      </c>
      <c r="G216" s="159"/>
      <c r="H216" s="159"/>
      <c r="I216" s="159"/>
    </row>
    <row r="217" spans="1:9" x14ac:dyDescent="0.25">
      <c r="A217" s="64" t="s">
        <v>343</v>
      </c>
      <c r="B217" s="70"/>
      <c r="C217" s="81" t="s">
        <v>23</v>
      </c>
      <c r="D217" s="34" t="s">
        <v>61</v>
      </c>
      <c r="E217" s="34" t="s">
        <v>61</v>
      </c>
      <c r="F217" s="83" t="s">
        <v>48</v>
      </c>
      <c r="G217" s="159"/>
      <c r="H217" s="159"/>
      <c r="I217" s="159"/>
    </row>
    <row r="218" spans="1:9" x14ac:dyDescent="0.25">
      <c r="A218" s="64" t="s">
        <v>344</v>
      </c>
      <c r="B218" s="69" t="s">
        <v>52</v>
      </c>
      <c r="C218" s="79">
        <v>3</v>
      </c>
      <c r="D218" s="36" t="s">
        <v>62</v>
      </c>
      <c r="E218" s="36" t="s">
        <v>660</v>
      </c>
      <c r="F218" s="10" t="s">
        <v>16</v>
      </c>
      <c r="G218" s="13" t="str">
        <f>KORISNICI!G227</f>
        <v>/</v>
      </c>
      <c r="H218" s="13" t="str">
        <f>KORISNICI!H227</f>
        <v>/</v>
      </c>
      <c r="I218" s="13" t="str">
        <f>KORISNICI!I227</f>
        <v>/</v>
      </c>
    </row>
    <row r="219" spans="1:9" x14ac:dyDescent="0.25">
      <c r="A219" s="64" t="s">
        <v>345</v>
      </c>
      <c r="B219" s="70"/>
      <c r="C219" s="81" t="s">
        <v>22</v>
      </c>
      <c r="D219" s="34" t="s">
        <v>63</v>
      </c>
      <c r="E219" s="34" t="s">
        <v>63</v>
      </c>
      <c r="F219" s="83" t="s">
        <v>48</v>
      </c>
      <c r="G219" s="159"/>
      <c r="H219" s="159"/>
      <c r="I219" s="159"/>
    </row>
    <row r="220" spans="1:9" x14ac:dyDescent="0.25">
      <c r="A220" s="64" t="s">
        <v>346</v>
      </c>
      <c r="B220" s="70"/>
      <c r="C220" s="81" t="s">
        <v>49</v>
      </c>
      <c r="D220" s="34" t="s">
        <v>64</v>
      </c>
      <c r="E220" s="34" t="s">
        <v>64</v>
      </c>
      <c r="F220" s="83" t="s">
        <v>48</v>
      </c>
      <c r="G220" s="159"/>
      <c r="H220" s="159"/>
      <c r="I220" s="159"/>
    </row>
    <row r="221" spans="1:9" x14ac:dyDescent="0.25">
      <c r="A221" s="146"/>
      <c r="B221" s="147"/>
      <c r="C221" s="157"/>
      <c r="D221" s="151" t="s">
        <v>65</v>
      </c>
      <c r="E221" s="151" t="s">
        <v>661</v>
      </c>
      <c r="F221" s="158"/>
      <c r="G221" s="155"/>
      <c r="H221" s="155"/>
      <c r="I221" s="155"/>
    </row>
    <row r="222" spans="1:9" ht="51" x14ac:dyDescent="0.25">
      <c r="A222" s="64" t="s">
        <v>347</v>
      </c>
      <c r="B222" s="69" t="s">
        <v>52</v>
      </c>
      <c r="C222" s="79">
        <v>4</v>
      </c>
      <c r="D222" s="36" t="s">
        <v>830</v>
      </c>
      <c r="E222" s="36" t="s">
        <v>831</v>
      </c>
      <c r="F222" s="83" t="s">
        <v>477</v>
      </c>
      <c r="G222" s="159"/>
      <c r="H222" s="159"/>
      <c r="I222" s="159"/>
    </row>
    <row r="223" spans="1:9" ht="51" x14ac:dyDescent="0.25">
      <c r="A223" s="64"/>
      <c r="B223" s="70"/>
      <c r="C223" s="81"/>
      <c r="D223" s="36" t="s">
        <v>832</v>
      </c>
      <c r="E223" s="36" t="s">
        <v>833</v>
      </c>
      <c r="F223" s="10" t="s">
        <v>16</v>
      </c>
      <c r="G223" s="13" t="str">
        <f>KORISNICI!G232</f>
        <v>/</v>
      </c>
      <c r="H223" s="13" t="str">
        <f>KORISNICI!H232</f>
        <v>/</v>
      </c>
      <c r="I223" s="13" t="str">
        <f>KORISNICI!I232</f>
        <v>/</v>
      </c>
    </row>
    <row r="224" spans="1:9" x14ac:dyDescent="0.25">
      <c r="A224" s="64"/>
      <c r="B224" s="70"/>
      <c r="C224" s="81"/>
      <c r="D224" s="34" t="s">
        <v>943</v>
      </c>
      <c r="E224" s="34" t="s">
        <v>664</v>
      </c>
      <c r="F224" s="83" t="s">
        <v>477</v>
      </c>
      <c r="G224" s="159"/>
      <c r="H224" s="159"/>
      <c r="I224" s="159"/>
    </row>
    <row r="225" spans="1:9" x14ac:dyDescent="0.25">
      <c r="A225" s="64"/>
      <c r="B225" s="70"/>
      <c r="C225" s="81"/>
      <c r="D225" s="34" t="s">
        <v>944</v>
      </c>
      <c r="E225" s="34" t="s">
        <v>665</v>
      </c>
      <c r="F225" s="83" t="s">
        <v>477</v>
      </c>
      <c r="G225" s="159"/>
      <c r="H225" s="159"/>
      <c r="I225" s="159"/>
    </row>
    <row r="226" spans="1:9" x14ac:dyDescent="0.25">
      <c r="A226" s="64"/>
      <c r="B226" s="70"/>
      <c r="C226" s="81"/>
      <c r="D226" s="34" t="s">
        <v>945</v>
      </c>
      <c r="E226" s="34" t="s">
        <v>666</v>
      </c>
      <c r="F226" s="83" t="s">
        <v>477</v>
      </c>
      <c r="G226" s="159"/>
      <c r="H226" s="159"/>
      <c r="I226" s="159"/>
    </row>
    <row r="227" spans="1:9" ht="38.25" x14ac:dyDescent="0.25">
      <c r="A227" s="64"/>
      <c r="B227" s="70"/>
      <c r="C227" s="81"/>
      <c r="D227" s="36" t="s">
        <v>946</v>
      </c>
      <c r="E227" s="36" t="s">
        <v>834</v>
      </c>
      <c r="F227" s="83" t="s">
        <v>477</v>
      </c>
      <c r="G227" s="159"/>
      <c r="H227" s="159"/>
      <c r="I227" s="159"/>
    </row>
    <row r="228" spans="1:9" ht="25.5" x14ac:dyDescent="0.25">
      <c r="A228" s="64"/>
      <c r="B228" s="70"/>
      <c r="C228" s="81"/>
      <c r="D228" s="33" t="s">
        <v>947</v>
      </c>
      <c r="E228" s="33" t="s">
        <v>835</v>
      </c>
      <c r="F228" s="10" t="s">
        <v>16</v>
      </c>
      <c r="G228" s="13" t="str">
        <f>KORISNICI!G237</f>
        <v>/</v>
      </c>
      <c r="H228" s="13" t="str">
        <f>KORISNICI!H237</f>
        <v>/</v>
      </c>
      <c r="I228" s="13" t="str">
        <f>KORISNICI!I237</f>
        <v>/</v>
      </c>
    </row>
    <row r="229" spans="1:9" x14ac:dyDescent="0.25">
      <c r="A229" s="64"/>
      <c r="B229" s="70"/>
      <c r="C229" s="81"/>
      <c r="D229" s="32" t="s">
        <v>948</v>
      </c>
      <c r="E229" s="32" t="s">
        <v>669</v>
      </c>
      <c r="F229" s="83" t="s">
        <v>477</v>
      </c>
      <c r="G229" s="159"/>
      <c r="H229" s="159"/>
      <c r="I229" s="159"/>
    </row>
    <row r="230" spans="1:9" x14ac:dyDescent="0.25">
      <c r="A230" s="64"/>
      <c r="B230" s="70"/>
      <c r="C230" s="81"/>
      <c r="D230" s="32" t="s">
        <v>949</v>
      </c>
      <c r="E230" s="32" t="s">
        <v>670</v>
      </c>
      <c r="F230" s="83" t="s">
        <v>477</v>
      </c>
      <c r="G230" s="159"/>
      <c r="H230" s="159"/>
      <c r="I230" s="159"/>
    </row>
    <row r="231" spans="1:9" ht="38.25" x14ac:dyDescent="0.25">
      <c r="A231" s="64"/>
      <c r="B231" s="70"/>
      <c r="C231" s="81"/>
      <c r="D231" s="33" t="s">
        <v>950</v>
      </c>
      <c r="E231" s="33" t="s">
        <v>836</v>
      </c>
      <c r="F231" s="83" t="s">
        <v>477</v>
      </c>
      <c r="G231" s="159"/>
      <c r="H231" s="159"/>
      <c r="I231" s="159"/>
    </row>
    <row r="232" spans="1:9" x14ac:dyDescent="0.25">
      <c r="A232" s="146"/>
      <c r="B232" s="147"/>
      <c r="C232" s="157"/>
      <c r="D232" s="151" t="s">
        <v>66</v>
      </c>
      <c r="E232" s="151" t="s">
        <v>672</v>
      </c>
      <c r="F232" s="158"/>
      <c r="G232" s="155"/>
      <c r="H232" s="155"/>
      <c r="I232" s="155"/>
    </row>
    <row r="233" spans="1:9" ht="25.5" x14ac:dyDescent="0.25">
      <c r="A233" s="64" t="s">
        <v>348</v>
      </c>
      <c r="B233" s="69" t="s">
        <v>52</v>
      </c>
      <c r="C233" s="79">
        <v>5</v>
      </c>
      <c r="D233" s="33" t="s">
        <v>837</v>
      </c>
      <c r="E233" s="33" t="s">
        <v>838</v>
      </c>
      <c r="F233" s="10" t="s">
        <v>16</v>
      </c>
      <c r="G233" s="13" t="str">
        <f>KORISNICI!G242</f>
        <v>/</v>
      </c>
      <c r="H233" s="13" t="str">
        <f>KORISNICI!H242</f>
        <v>/</v>
      </c>
      <c r="I233" s="13" t="str">
        <f>KORISNICI!I242</f>
        <v>/</v>
      </c>
    </row>
    <row r="234" spans="1:9" x14ac:dyDescent="0.25">
      <c r="A234" s="64" t="s">
        <v>349</v>
      </c>
      <c r="B234" s="70"/>
      <c r="C234" s="81" t="s">
        <v>22</v>
      </c>
      <c r="D234" s="32" t="s">
        <v>67</v>
      </c>
      <c r="E234" s="32" t="s">
        <v>67</v>
      </c>
      <c r="F234" s="10" t="s">
        <v>477</v>
      </c>
      <c r="G234" s="159"/>
      <c r="H234" s="159"/>
      <c r="I234" s="159"/>
    </row>
    <row r="235" spans="1:9" x14ac:dyDescent="0.25">
      <c r="A235" s="64" t="s">
        <v>350</v>
      </c>
      <c r="B235" s="70"/>
      <c r="C235" s="81" t="s">
        <v>49</v>
      </c>
      <c r="D235" s="32" t="s">
        <v>68</v>
      </c>
      <c r="E235" s="32" t="s">
        <v>68</v>
      </c>
      <c r="F235" s="10" t="s">
        <v>477</v>
      </c>
      <c r="G235" s="159"/>
      <c r="H235" s="159"/>
      <c r="I235" s="159"/>
    </row>
    <row r="236" spans="1:9" x14ac:dyDescent="0.25">
      <c r="A236" s="64" t="s">
        <v>351</v>
      </c>
      <c r="B236" s="70"/>
      <c r="C236" s="81" t="s">
        <v>50</v>
      </c>
      <c r="D236" s="32" t="s">
        <v>69</v>
      </c>
      <c r="E236" s="32" t="s">
        <v>69</v>
      </c>
      <c r="F236" s="10" t="s">
        <v>477</v>
      </c>
      <c r="G236" s="159"/>
      <c r="H236" s="159"/>
      <c r="I236" s="159"/>
    </row>
    <row r="237" spans="1:9" ht="25.5" x14ac:dyDescent="0.25">
      <c r="A237" s="64" t="s">
        <v>352</v>
      </c>
      <c r="B237" s="69" t="s">
        <v>52</v>
      </c>
      <c r="C237" s="79">
        <v>6</v>
      </c>
      <c r="D237" s="36" t="s">
        <v>839</v>
      </c>
      <c r="E237" s="36" t="s">
        <v>840</v>
      </c>
      <c r="F237" s="10" t="s">
        <v>16</v>
      </c>
      <c r="G237" s="13" t="str">
        <f>KORISNICI!G246</f>
        <v>/</v>
      </c>
      <c r="H237" s="13" t="str">
        <f>KORISNICI!H246</f>
        <v>/</v>
      </c>
      <c r="I237" s="13" t="str">
        <f>KORISNICI!I246</f>
        <v>/</v>
      </c>
    </row>
    <row r="238" spans="1:9" x14ac:dyDescent="0.25">
      <c r="A238" s="64" t="s">
        <v>855</v>
      </c>
      <c r="B238" s="70"/>
      <c r="C238" s="81" t="s">
        <v>22</v>
      </c>
      <c r="D238" s="32" t="s">
        <v>70</v>
      </c>
      <c r="E238" s="32" t="s">
        <v>675</v>
      </c>
      <c r="F238" s="83" t="s">
        <v>477</v>
      </c>
      <c r="G238" s="159"/>
      <c r="H238" s="159"/>
      <c r="I238" s="159"/>
    </row>
    <row r="239" spans="1:9" x14ac:dyDescent="0.25">
      <c r="A239" s="64" t="s">
        <v>856</v>
      </c>
      <c r="B239" s="70"/>
      <c r="C239" s="81" t="s">
        <v>49</v>
      </c>
      <c r="D239" s="32" t="s">
        <v>71</v>
      </c>
      <c r="E239" s="32" t="s">
        <v>676</v>
      </c>
      <c r="F239" s="83" t="s">
        <v>477</v>
      </c>
      <c r="G239" s="159"/>
      <c r="H239" s="159"/>
      <c r="I239" s="159"/>
    </row>
    <row r="240" spans="1:9" x14ac:dyDescent="0.25">
      <c r="A240" s="64" t="s">
        <v>857</v>
      </c>
      <c r="B240" s="70"/>
      <c r="C240" s="81" t="s">
        <v>50</v>
      </c>
      <c r="D240" s="32" t="s">
        <v>72</v>
      </c>
      <c r="E240" s="32" t="s">
        <v>677</v>
      </c>
      <c r="F240" s="83" t="s">
        <v>477</v>
      </c>
      <c r="G240" s="159"/>
      <c r="H240" s="159"/>
      <c r="I240" s="159"/>
    </row>
    <row r="241" spans="1:9" ht="38.25" x14ac:dyDescent="0.25">
      <c r="A241" s="64" t="s">
        <v>353</v>
      </c>
      <c r="B241" s="69" t="s">
        <v>52</v>
      </c>
      <c r="C241" s="79">
        <v>7</v>
      </c>
      <c r="D241" s="33" t="s">
        <v>841</v>
      </c>
      <c r="E241" s="33" t="s">
        <v>842</v>
      </c>
      <c r="F241" s="83" t="s">
        <v>477</v>
      </c>
      <c r="G241" s="159"/>
      <c r="H241" s="159"/>
      <c r="I241" s="159"/>
    </row>
    <row r="242" spans="1:9" ht="25.5" x14ac:dyDescent="0.25">
      <c r="A242" s="64" t="s">
        <v>354</v>
      </c>
      <c r="B242" s="69" t="s">
        <v>52</v>
      </c>
      <c r="C242" s="79">
        <v>8</v>
      </c>
      <c r="D242" s="33" t="s">
        <v>843</v>
      </c>
      <c r="E242" s="33" t="s">
        <v>844</v>
      </c>
      <c r="F242" s="10" t="s">
        <v>16</v>
      </c>
      <c r="G242" s="13" t="str">
        <f>KORISNICI!G251</f>
        <v>/</v>
      </c>
      <c r="H242" s="13" t="str">
        <f>KORISNICI!H251</f>
        <v>/</v>
      </c>
      <c r="I242" s="13" t="str">
        <f>KORISNICI!I251</f>
        <v>/</v>
      </c>
    </row>
    <row r="243" spans="1:9" x14ac:dyDescent="0.25">
      <c r="A243" s="64" t="s">
        <v>858</v>
      </c>
      <c r="B243" s="70"/>
      <c r="C243" s="82" t="s">
        <v>22</v>
      </c>
      <c r="D243" s="32" t="s">
        <v>73</v>
      </c>
      <c r="E243" s="32" t="s">
        <v>680</v>
      </c>
      <c r="F243" s="83" t="s">
        <v>477</v>
      </c>
      <c r="G243" s="159"/>
      <c r="H243" s="159"/>
      <c r="I243" s="159"/>
    </row>
    <row r="244" spans="1:9" x14ac:dyDescent="0.25">
      <c r="A244" s="64" t="s">
        <v>859</v>
      </c>
      <c r="B244" s="70"/>
      <c r="C244" s="82" t="s">
        <v>49</v>
      </c>
      <c r="D244" s="32" t="s">
        <v>74</v>
      </c>
      <c r="E244" s="32" t="s">
        <v>681</v>
      </c>
      <c r="F244" s="83" t="s">
        <v>477</v>
      </c>
      <c r="G244" s="159"/>
      <c r="H244" s="159"/>
      <c r="I244" s="159"/>
    </row>
    <row r="245" spans="1:9" x14ac:dyDescent="0.25">
      <c r="A245" s="64" t="s">
        <v>860</v>
      </c>
      <c r="B245" s="129"/>
      <c r="C245" s="82" t="s">
        <v>50</v>
      </c>
      <c r="D245" s="34" t="s">
        <v>75</v>
      </c>
      <c r="E245" s="34" t="s">
        <v>682</v>
      </c>
      <c r="F245" s="84" t="s">
        <v>477</v>
      </c>
      <c r="G245" s="159"/>
      <c r="H245" s="159"/>
      <c r="I245" s="159"/>
    </row>
    <row r="246" spans="1:9" x14ac:dyDescent="0.25">
      <c r="A246" s="64" t="s">
        <v>861</v>
      </c>
      <c r="B246" s="70"/>
      <c r="C246" s="82" t="s">
        <v>23</v>
      </c>
      <c r="D246" s="32" t="s">
        <v>76</v>
      </c>
      <c r="E246" s="32" t="s">
        <v>683</v>
      </c>
      <c r="F246" s="83" t="s">
        <v>477</v>
      </c>
      <c r="G246" s="159"/>
      <c r="H246" s="159"/>
      <c r="I246" s="159"/>
    </row>
    <row r="247" spans="1:9" ht="25.5" x14ac:dyDescent="0.25">
      <c r="A247" s="64" t="s">
        <v>355</v>
      </c>
      <c r="B247" s="69" t="s">
        <v>52</v>
      </c>
      <c r="C247" s="79">
        <v>9</v>
      </c>
      <c r="D247" s="33" t="s">
        <v>845</v>
      </c>
      <c r="E247" s="33" t="s">
        <v>846</v>
      </c>
      <c r="F247" s="83" t="s">
        <v>477</v>
      </c>
      <c r="G247" s="159"/>
      <c r="H247" s="159"/>
      <c r="I247" s="159"/>
    </row>
    <row r="248" spans="1:9" x14ac:dyDescent="0.25">
      <c r="A248" s="146"/>
      <c r="B248" s="147"/>
      <c r="C248" s="157"/>
      <c r="D248" s="151" t="s">
        <v>77</v>
      </c>
      <c r="E248" s="151" t="s">
        <v>621</v>
      </c>
      <c r="F248" s="158"/>
      <c r="G248" s="155"/>
      <c r="H248" s="155"/>
      <c r="I248" s="155"/>
    </row>
    <row r="249" spans="1:9" ht="25.5" x14ac:dyDescent="0.25">
      <c r="A249" s="64" t="s">
        <v>356</v>
      </c>
      <c r="B249" s="69" t="s">
        <v>52</v>
      </c>
      <c r="C249" s="79">
        <v>10</v>
      </c>
      <c r="D249" s="33" t="s">
        <v>847</v>
      </c>
      <c r="E249" s="33" t="s">
        <v>848</v>
      </c>
      <c r="F249" s="10" t="s">
        <v>16</v>
      </c>
      <c r="G249" s="13" t="str">
        <f>KORISNICI!G258</f>
        <v>/</v>
      </c>
      <c r="H249" s="13" t="str">
        <f>KORISNICI!H258</f>
        <v>/</v>
      </c>
      <c r="I249" s="13" t="str">
        <f>KORISNICI!I258</f>
        <v>/</v>
      </c>
    </row>
    <row r="250" spans="1:9" x14ac:dyDescent="0.25">
      <c r="A250" s="64" t="s">
        <v>357</v>
      </c>
      <c r="B250" s="70"/>
      <c r="C250" s="81" t="s">
        <v>22</v>
      </c>
      <c r="D250" s="32" t="s">
        <v>78</v>
      </c>
      <c r="E250" s="32" t="s">
        <v>686</v>
      </c>
      <c r="F250" s="83"/>
      <c r="G250" s="159"/>
      <c r="H250" s="159"/>
      <c r="I250" s="159"/>
    </row>
    <row r="251" spans="1:9" x14ac:dyDescent="0.25">
      <c r="A251" s="64" t="s">
        <v>358</v>
      </c>
      <c r="B251" s="70"/>
      <c r="C251" s="81" t="s">
        <v>49</v>
      </c>
      <c r="D251" s="32" t="s">
        <v>79</v>
      </c>
      <c r="E251" s="32" t="s">
        <v>687</v>
      </c>
      <c r="F251" s="83"/>
      <c r="G251" s="159"/>
      <c r="H251" s="159"/>
      <c r="I251" s="159"/>
    </row>
    <row r="252" spans="1:9" x14ac:dyDescent="0.25">
      <c r="A252" s="146"/>
      <c r="B252" s="147"/>
      <c r="C252" s="157"/>
      <c r="D252" s="151" t="s">
        <v>80</v>
      </c>
      <c r="E252" s="151" t="s">
        <v>622</v>
      </c>
      <c r="F252" s="158"/>
      <c r="G252" s="155"/>
      <c r="H252" s="155"/>
      <c r="I252" s="155"/>
    </row>
    <row r="253" spans="1:9" x14ac:dyDescent="0.25">
      <c r="A253" s="64" t="s">
        <v>359</v>
      </c>
      <c r="B253" s="69" t="s">
        <v>52</v>
      </c>
      <c r="C253" s="79">
        <v>11</v>
      </c>
      <c r="D253" s="33" t="s">
        <v>81</v>
      </c>
      <c r="E253" s="33" t="s">
        <v>688</v>
      </c>
      <c r="F253" s="83"/>
      <c r="G253" s="13">
        <f>KORISNICI!G262</f>
        <v>0</v>
      </c>
      <c r="H253" s="13" t="str">
        <f>KORISNICI!H262</f>
        <v>/</v>
      </c>
      <c r="I253" s="13" t="str">
        <f>KORISNICI!I262</f>
        <v>/</v>
      </c>
    </row>
    <row r="254" spans="1:9" x14ac:dyDescent="0.25">
      <c r="A254" s="64" t="s">
        <v>862</v>
      </c>
      <c r="B254" s="70"/>
      <c r="C254" s="81" t="s">
        <v>22</v>
      </c>
      <c r="D254" s="32" t="s">
        <v>82</v>
      </c>
      <c r="E254" s="32" t="s">
        <v>82</v>
      </c>
      <c r="F254" s="83" t="s">
        <v>48</v>
      </c>
      <c r="G254" s="159"/>
      <c r="H254" s="159"/>
      <c r="I254" s="159"/>
    </row>
    <row r="255" spans="1:9" x14ac:dyDescent="0.25">
      <c r="A255" s="64" t="s">
        <v>863</v>
      </c>
      <c r="B255" s="70"/>
      <c r="C255" s="81" t="s">
        <v>49</v>
      </c>
      <c r="D255" s="32" t="s">
        <v>83</v>
      </c>
      <c r="E255" s="32" t="s">
        <v>83</v>
      </c>
      <c r="F255" s="83" t="s">
        <v>48</v>
      </c>
      <c r="G255" s="159"/>
      <c r="H255" s="159"/>
      <c r="I255" s="159"/>
    </row>
    <row r="256" spans="1:9" ht="25.5" x14ac:dyDescent="0.25">
      <c r="A256" s="64" t="s">
        <v>360</v>
      </c>
      <c r="B256" s="69" t="s">
        <v>52</v>
      </c>
      <c r="C256" s="79">
        <v>12</v>
      </c>
      <c r="D256" s="33" t="s">
        <v>849</v>
      </c>
      <c r="E256" s="33" t="s">
        <v>850</v>
      </c>
      <c r="F256" s="83" t="s">
        <v>477</v>
      </c>
      <c r="G256" s="159"/>
      <c r="H256" s="159"/>
      <c r="I256" s="159"/>
    </row>
    <row r="257" spans="1:9" x14ac:dyDescent="0.25">
      <c r="A257" s="64" t="s">
        <v>361</v>
      </c>
      <c r="B257" s="69" t="s">
        <v>52</v>
      </c>
      <c r="C257" s="79">
        <v>13</v>
      </c>
      <c r="D257" s="33" t="s">
        <v>84</v>
      </c>
      <c r="E257" s="33" t="s">
        <v>690</v>
      </c>
      <c r="F257" s="10" t="s">
        <v>16</v>
      </c>
      <c r="G257" s="13" t="str">
        <f>KORISNICI!G266</f>
        <v>/</v>
      </c>
      <c r="H257" s="13" t="str">
        <f>KORISNICI!H266</f>
        <v>/</v>
      </c>
      <c r="I257" s="13" t="str">
        <f>KORISNICI!I266</f>
        <v>/</v>
      </c>
    </row>
    <row r="258" spans="1:9" x14ac:dyDescent="0.25">
      <c r="A258" s="64" t="s">
        <v>864</v>
      </c>
      <c r="B258" s="70"/>
      <c r="C258" s="81" t="s">
        <v>22</v>
      </c>
      <c r="D258" s="32" t="s">
        <v>85</v>
      </c>
      <c r="E258" s="32" t="s">
        <v>85</v>
      </c>
      <c r="F258" s="83" t="s">
        <v>48</v>
      </c>
      <c r="G258" s="159"/>
      <c r="H258" s="159"/>
      <c r="I258" s="159"/>
    </row>
    <row r="259" spans="1:9" x14ac:dyDescent="0.25">
      <c r="A259" s="64" t="s">
        <v>865</v>
      </c>
      <c r="B259" s="70"/>
      <c r="C259" s="81" t="s">
        <v>49</v>
      </c>
      <c r="D259" s="32" t="s">
        <v>86</v>
      </c>
      <c r="E259" s="32" t="s">
        <v>86</v>
      </c>
      <c r="F259" s="83" t="s">
        <v>48</v>
      </c>
      <c r="G259" s="159"/>
      <c r="H259" s="159"/>
      <c r="I259" s="159"/>
    </row>
    <row r="260" spans="1:9" x14ac:dyDescent="0.25">
      <c r="A260" s="64" t="s">
        <v>866</v>
      </c>
      <c r="B260" s="70"/>
      <c r="C260" s="81" t="s">
        <v>50</v>
      </c>
      <c r="D260" s="32" t="s">
        <v>87</v>
      </c>
      <c r="E260" s="32" t="s">
        <v>87</v>
      </c>
      <c r="F260" s="83" t="s">
        <v>48</v>
      </c>
      <c r="G260" s="159"/>
      <c r="H260" s="159"/>
      <c r="I260" s="159"/>
    </row>
    <row r="261" spans="1:9" x14ac:dyDescent="0.25">
      <c r="A261" s="146"/>
      <c r="B261" s="147"/>
      <c r="C261" s="157"/>
      <c r="D261" s="151" t="s">
        <v>88</v>
      </c>
      <c r="E261" s="151" t="s">
        <v>691</v>
      </c>
      <c r="F261" s="158"/>
      <c r="G261" s="155"/>
      <c r="H261" s="155"/>
      <c r="I261" s="155"/>
    </row>
    <row r="262" spans="1:9" x14ac:dyDescent="0.25">
      <c r="A262" s="64" t="s">
        <v>362</v>
      </c>
      <c r="B262" s="69" t="s">
        <v>52</v>
      </c>
      <c r="C262" s="79">
        <v>14</v>
      </c>
      <c r="D262" s="33" t="s">
        <v>89</v>
      </c>
      <c r="E262" s="33" t="s">
        <v>692</v>
      </c>
      <c r="F262" s="83" t="s">
        <v>48</v>
      </c>
      <c r="G262" s="159"/>
      <c r="H262" s="159"/>
      <c r="I262" s="159"/>
    </row>
    <row r="263" spans="1:9" ht="25.5" x14ac:dyDescent="0.25">
      <c r="A263" s="64" t="s">
        <v>363</v>
      </c>
      <c r="B263" s="69" t="s">
        <v>52</v>
      </c>
      <c r="C263" s="79">
        <v>15</v>
      </c>
      <c r="D263" s="33" t="s">
        <v>851</v>
      </c>
      <c r="E263" s="33" t="s">
        <v>852</v>
      </c>
      <c r="F263" s="83" t="s">
        <v>48</v>
      </c>
      <c r="G263" s="159"/>
      <c r="H263" s="159"/>
      <c r="I263" s="159"/>
    </row>
    <row r="264" spans="1:9" x14ac:dyDescent="0.25">
      <c r="A264" s="64" t="s">
        <v>364</v>
      </c>
      <c r="B264" s="69" t="s">
        <v>52</v>
      </c>
      <c r="C264" s="79">
        <v>16</v>
      </c>
      <c r="D264" s="33" t="s">
        <v>90</v>
      </c>
      <c r="E264" s="33" t="s">
        <v>694</v>
      </c>
      <c r="F264" s="10" t="s">
        <v>16</v>
      </c>
      <c r="G264" s="13" t="str">
        <f>KORISNICI!G273</f>
        <v>/</v>
      </c>
      <c r="H264" s="13" t="str">
        <f>KORISNICI!H273</f>
        <v>/</v>
      </c>
      <c r="I264" s="13" t="str">
        <f>KORISNICI!I273</f>
        <v>/</v>
      </c>
    </row>
    <row r="265" spans="1:9" x14ac:dyDescent="0.25">
      <c r="A265" s="64" t="s">
        <v>867</v>
      </c>
      <c r="B265" s="70"/>
      <c r="C265" s="81" t="s">
        <v>22</v>
      </c>
      <c r="D265" s="32" t="s">
        <v>91</v>
      </c>
      <c r="E265" s="32" t="s">
        <v>695</v>
      </c>
      <c r="F265" s="83" t="s">
        <v>48</v>
      </c>
      <c r="G265" s="159"/>
      <c r="H265" s="159"/>
      <c r="I265" s="159"/>
    </row>
    <row r="266" spans="1:9" x14ac:dyDescent="0.25">
      <c r="A266" s="64" t="s">
        <v>868</v>
      </c>
      <c r="B266" s="70"/>
      <c r="C266" s="81" t="s">
        <v>49</v>
      </c>
      <c r="D266" s="32" t="s">
        <v>92</v>
      </c>
      <c r="E266" s="32" t="s">
        <v>696</v>
      </c>
      <c r="F266" s="83" t="s">
        <v>477</v>
      </c>
      <c r="G266" s="159"/>
      <c r="H266" s="159"/>
      <c r="I266" s="159"/>
    </row>
  </sheetData>
  <sheetProtection password="D889" sheet="1" objects="1" scenarios="1"/>
  <pageMargins left="0.70866141732283472" right="0.70866141732283472" top="0.74803149606299213" bottom="0.74803149606299213" header="0.31496062992125984" footer="0.31496062992125984"/>
  <pageSetup paperSize="9" scale="74" orientation="landscape" r:id="rId1"/>
  <rowBreaks count="3" manualBreakCount="3">
    <brk id="49" max="8" man="1"/>
    <brk id="132" max="8" man="1"/>
    <brk id="17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SUMMARY</vt:lpstr>
      <vt:lpstr>CENA</vt:lpstr>
      <vt:lpstr>KORISNICI</vt:lpstr>
      <vt:lpstr>vendors list</vt:lpstr>
      <vt:lpstr>CENA!Print_Area</vt:lpstr>
      <vt:lpstr>KORISNICI!Print_Area</vt:lpstr>
      <vt:lpstr>SUMMARY!Print_Area</vt:lpstr>
      <vt:lpstr>'vendors list'!Print_Area</vt:lpstr>
      <vt:lpstr>CENA!Print_Titles</vt:lpstr>
      <vt:lpstr>KORISNICI!Print_Titles</vt:lpstr>
      <vt:lpstr>'vendors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Masina</dc:creator>
  <cp:lastModifiedBy>Asus02</cp:lastModifiedBy>
  <cp:lastPrinted>2015-04-30T08:15:06Z</cp:lastPrinted>
  <dcterms:created xsi:type="dcterms:W3CDTF">2013-09-12T05:27:18Z</dcterms:created>
  <dcterms:modified xsi:type="dcterms:W3CDTF">2016-10-05T09:52:58Z</dcterms:modified>
</cp:coreProperties>
</file>